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Eingaben" state="visible" r:id="rId5"/>
    <sheet sheetId="3" name="Tilgungsplan" state="visible" r:id="rId6"/>
    <sheet sheetId="4" name="Zusammenfassung" state="visible" r:id="rId7"/>
  </sheets>
  <calcPr calcId="171027" fullCalcOnLoad="1"/>
</workbook>
</file>

<file path=xl/sharedStrings.xml><?xml version="1.0" encoding="utf-8"?>
<sst xmlns="http://schemas.openxmlformats.org/spreadsheetml/2006/main" count="50" uniqueCount="49">
  <si>
    <t>Tilgungsplan – Anleitung</t>
  </si>
  <si>
    <t>Kostenlose Vorlage von deutsches-rechner.de</t>
  </si>
  <si>
    <t>Schritt</t>
  </si>
  <si>
    <t>Was zu tun ist</t>
  </si>
  <si>
    <t>Hinweis</t>
  </si>
  <si>
    <t>Tragen Sie Darlehensbetrag, Sollzins, Monatsrate, Startdatum und optionale Sondertilgung ein.</t>
  </si>
  <si>
    <t>Gelb markierte Zellen sind für Eingaben vorgesehen; grüne Zellen enthalten Formeln.</t>
  </si>
  <si>
    <t>Der Plan berechnet Zins, Tilgung und Restschuld für bis zu 360 Monate.</t>
  </si>
  <si>
    <t>Formeln lassen sich bei Bedarf erweitern. Bewahren Sie eine unveränderte Kopie auf.</t>
  </si>
  <si>
    <t>Vergleichen Sie Ergebnis und Gesamtkosten mit dem verbindlichen Angebot Ihrer Bank.</t>
  </si>
  <si>
    <t>Datenschutz und Nutzung</t>
  </si>
  <si>
    <t>Die Datei arbeitet lokal auf Ihrem Gerät und übermittelt keine Daten. Sie dürfen die Vorlage privat und gewerblich verwenden, anpassen und weitergeben. Prüfen Sie Ergebnisse vor verbindlichen Entscheidungen; die Vorlage ersetzt keine Steuer-, Rechts- oder Finanzberatung.</t>
  </si>
  <si>
    <t>Fachliche Hinweise</t>
  </si>
  <si>
    <t>•</t>
  </si>
  <si>
    <t>Der Plan rechnet monatlich mit Sollzins geteilt durch zwölf. Abweichende Zinsmethoden oder Gebühren sind nicht enthalten.</t>
  </si>
  <si>
    <t>Darlehen eingeben</t>
  </si>
  <si>
    <t>Gelb markierte Werte können geändert werden.</t>
  </si>
  <si>
    <t>Darlehensbetrag</t>
  </si>
  <si>
    <t>Ausgezahlter Nennbetrag</t>
  </si>
  <si>
    <t>Sollzins pro Jahr</t>
  </si>
  <si>
    <t>Gebundener Sollzinssatz</t>
  </si>
  <si>
    <t>Monatsrate</t>
  </si>
  <si>
    <t>Regelmäßige Rate ohne Sondertilgung</t>
  </si>
  <si>
    <t>Startdatum</t>
  </si>
  <si>
    <t>Erster Fälligkeitstermin</t>
  </si>
  <si>
    <t>Sondertilgung pro Jahr</t>
  </si>
  <si>
    <t>Wird jeweils im Januar berücksichtigt</t>
  </si>
  <si>
    <t>Tilgungsplan</t>
  </si>
  <si>
    <t>Monatlicher Verlauf; Sondertilgung wird im Januar angesetzt.</t>
  </si>
  <si>
    <t>Monat</t>
  </si>
  <si>
    <t>Fälligkeit</t>
  </si>
  <si>
    <t>Restschuld Beginn</t>
  </si>
  <si>
    <t>Rate</t>
  </si>
  <si>
    <t>Sondertilgung</t>
  </si>
  <si>
    <t>Zinsen</t>
  </si>
  <si>
    <t>Tilgung</t>
  </si>
  <si>
    <t>Restschuld Ende</t>
  </si>
  <si>
    <t>Zusammenfassung</t>
  </si>
  <si>
    <t>Orientierungswerte aus dem Tilgungsplan.</t>
  </si>
  <si>
    <t>Gezahlte Raten</t>
  </si>
  <si>
    <t>Regelmäßige Raten im Berechnungszeitraum</t>
  </si>
  <si>
    <t>Sondertilgungen</t>
  </si>
  <si>
    <t>Zusätzliche Zahlungen</t>
  </si>
  <si>
    <t>Zinsaufwand</t>
  </si>
  <si>
    <t>Ohne Gebühren und Nebenkosten</t>
  </si>
  <si>
    <t>Restschuld nach 360 Monaten</t>
  </si>
  <si>
    <t>Null, wenn das Darlehen vollständig getilgt ist</t>
  </si>
  <si>
    <t>Monate bis Tilgung</t>
  </si>
  <si>
    <t>Erster Monat mit Restschuld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</si>
</sst>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 [$€-407];[Red]-#,##0.00 [$€-407]"/>
    <numFmt numFmtId="165" formatCode="dd.mm.yyyy"/>
  </numFmts>
  <fonts count="6" x14ac:knownFonts="1">
    <font>
      <color theme="1"/>
      <family val="2"/>
      <scheme val="minor"/>
      <sz val="11"/>
      <name val="Calibri"/>
    </font>
    <font>
      <b/>
      <color rgb="FFFFFF"/>
      <sz val="20"/>
      <name val="Arial"/>
    </font>
    <font>
      <color rgb="607080"/>
      <sz val="10"/>
      <name val="Arial"/>
    </font>
    <font>
      <b/>
      <color rgb="FFFFFF"/>
      <sz val="10"/>
      <name val="Arial"/>
    </font>
    <font>
      <b/>
      <color rgb="17324D"/>
      <sz val="13"/>
      <name val="Arial"/>
    </font>
    <font>
      <color rgb="1C2733"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17324D"/>
      </patternFill>
    </fill>
    <fill>
      <patternFill patternType="solid">
        <fgColor rgb="176B87"/>
      </patternFill>
    </fill>
    <fill>
      <patternFill patternType="solid">
        <fgColor rgb="F2F5F7"/>
      </patternFill>
    </fill>
    <fill>
      <patternFill patternType="solid">
        <fgColor rgb="FFF4CC"/>
      </patternFill>
    </fill>
    <fill>
      <patternFill patternType="solid">
        <fgColor rgb="E9F4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"/>
      </bottom>
      <diagonal/>
    </border>
    <border>
      <left/>
      <right/>
      <top/>
      <bottom style="hair">
        <color rgb="D2D9DE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/>
    <xf numFmtId="0" fontId="0" fillId="4" borderId="0" xfId="0" applyFill="1" applyAlignment="1">
      <alignment vertical="top" wrapText="1"/>
    </xf>
    <xf numFmtId="164" fontId="5" fillId="5" borderId="2" xfId="0" applyNumberFormat="1" applyFont="1" applyFill="1" applyBorder="1" applyProtection="1">
      <protection locked="0"/>
    </xf>
    <xf numFmtId="10" fontId="5" fillId="5" borderId="2" xfId="0" applyNumberFormat="1" applyFont="1" applyFill="1" applyBorder="1" applyProtection="1">
      <protection locked="0"/>
    </xf>
    <xf numFmtId="165" fontId="5" fillId="5" borderId="2" xfId="0" applyNumberFormat="1" applyFont="1" applyFill="1" applyBorder="1" applyProtection="1">
      <protection locked="0"/>
    </xf>
    <xf numFmtId="0" fontId="5" fillId="6" borderId="2" xfId="0" applyFont="1" applyFill="1" applyBorder="1" applyProtection="1"/>
    <xf numFmtId="165" fontId="5" fillId="6" borderId="2" xfId="0" applyNumberFormat="1" applyFont="1" applyFill="1" applyBorder="1" applyProtection="1"/>
    <xf numFmtId="164" fontId="5" fillId="6" borderId="2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16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4" customWidth="1"/>
    <col min="2" max="2" width="28" customWidth="1"/>
    <col min="3" max="3" width="82" customWidth="1"/>
  </cols>
  <sheetData>
    <row r="1" ht="34" customHeight="1" spans="1:3" x14ac:dyDescent="0.25">
      <c r="A1" s="1" t="s">
        <v>0</v>
      </c>
      <c r="B1" s="1"/>
      <c r="C1" s="1"/>
    </row>
    <row r="2" ht="30" customHeight="1" spans="1:3" x14ac:dyDescent="0.25">
      <c r="A2" s="2" t="s">
        <v>1</v>
      </c>
      <c r="B2" s="2"/>
      <c r="C2" s="2"/>
    </row>
    <row r="4" ht="30" customHeight="1" spans="1:3" x14ac:dyDescent="0.25">
      <c r="A4" s="3" t="s">
        <v>2</v>
      </c>
      <c r="B4" s="3" t="s">
        <v>3</v>
      </c>
      <c r="C4" s="3" t="s">
        <v>4</v>
      </c>
    </row>
    <row r="5" ht="38" customHeight="1" spans="1:3" s="4" customFormat="1" x14ac:dyDescent="0.25">
      <c r="A5" s="4">
        <v>1</v>
      </c>
      <c r="B5" s="4" t="s">
        <v>5</v>
      </c>
      <c r="C5" s="4" t="s">
        <v>6</v>
      </c>
    </row>
    <row r="6" ht="38" customHeight="1" spans="1:3" s="4" customFormat="1" x14ac:dyDescent="0.25">
      <c r="A6" s="4">
        <v>2</v>
      </c>
      <c r="B6" s="4" t="s">
        <v>7</v>
      </c>
      <c r="C6" s="4" t="s">
        <v>8</v>
      </c>
    </row>
    <row r="7" ht="38" customHeight="1" spans="1:3" s="4" customFormat="1" x14ac:dyDescent="0.25">
      <c r="A7" s="4">
        <v>3</v>
      </c>
      <c r="B7" s="4" t="s">
        <v>9</v>
      </c>
      <c r="C7" s="4" t="s">
        <v>8</v>
      </c>
    </row>
    <row r="10" spans="1:3" x14ac:dyDescent="0.25">
      <c r="A10" s="5" t="s">
        <v>10</v>
      </c>
      <c r="B10" s="5"/>
      <c r="C10" s="5"/>
    </row>
    <row r="11" spans="1:3" x14ac:dyDescent="0.25">
      <c r="A11" s="6" t="s">
        <v>11</v>
      </c>
      <c r="B11" s="6"/>
      <c r="C11" s="6"/>
    </row>
    <row r="12" spans="1:3" x14ac:dyDescent="0.25">
      <c r="A12" s="6"/>
      <c r="B12" s="6"/>
      <c r="C12" s="6"/>
    </row>
    <row r="13" spans="1:3" x14ac:dyDescent="0.25">
      <c r="A13" s="6"/>
      <c r="B13" s="6"/>
      <c r="C13" s="6"/>
    </row>
    <row r="15" spans="1:3" x14ac:dyDescent="0.25">
      <c r="A15" s="5" t="s">
        <v>12</v>
      </c>
      <c r="B15" s="5"/>
      <c r="C15" s="5"/>
    </row>
    <row r="16" ht="32" customHeight="1" spans="1:3" x14ac:dyDescent="0.25">
      <c r="A16" t="s">
        <v>13</v>
      </c>
      <c r="B16" s="4" t="s">
        <v>14</v>
      </c>
      <c r="C16" s="4"/>
    </row>
  </sheetData>
  <autoFilter ref="A4:C4"/>
  <mergeCells count="6">
    <mergeCell ref="A1:C1"/>
    <mergeCell ref="A2:C2"/>
    <mergeCell ref="A10:C10"/>
    <mergeCell ref="A11:C13"/>
    <mergeCell ref="A15:C15"/>
    <mergeCell ref="B16:C16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9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32" customWidth="1"/>
    <col min="2" max="2" width="22" customWidth="1"/>
    <col min="3" max="3" width="50" customWidth="1"/>
  </cols>
  <sheetData>
    <row r="1" ht="34" customHeight="1" spans="1:3" x14ac:dyDescent="0.25">
      <c r="A1" s="1" t="s">
        <v>15</v>
      </c>
      <c r="B1" s="1"/>
      <c r="C1" s="1"/>
    </row>
    <row r="2" ht="30" customHeight="1" spans="1:3" x14ac:dyDescent="0.25">
      <c r="A2" s="2" t="s">
        <v>16</v>
      </c>
      <c r="B2" s="2"/>
      <c r="C2" s="2"/>
    </row>
    <row r="5" spans="1:3" x14ac:dyDescent="0.25">
      <c r="A5" t="s">
        <v>17</v>
      </c>
      <c r="B5" s="7">
        <v>250000</v>
      </c>
      <c r="C5" t="s">
        <v>18</v>
      </c>
    </row>
    <row r="6" spans="1:3" x14ac:dyDescent="0.25">
      <c r="A6" t="s">
        <v>19</v>
      </c>
      <c r="B6" s="8">
        <v>0.035</v>
      </c>
      <c r="C6" t="s">
        <v>20</v>
      </c>
    </row>
    <row r="7" spans="1:3" x14ac:dyDescent="0.25">
      <c r="A7" t="s">
        <v>21</v>
      </c>
      <c r="B7" s="7">
        <v>1250</v>
      </c>
      <c r="C7" t="s">
        <v>22</v>
      </c>
    </row>
    <row r="8" spans="1:3" x14ac:dyDescent="0.25">
      <c r="A8" t="s">
        <v>23</v>
      </c>
      <c r="B8" s="9">
        <v>46023</v>
      </c>
      <c r="C8" t="s">
        <v>24</v>
      </c>
    </row>
    <row r="9" spans="1:3" x14ac:dyDescent="0.25">
      <c r="A9" t="s">
        <v>25</v>
      </c>
      <c r="B9" s="7">
        <v>0</v>
      </c>
      <c r="C9" t="s">
        <v>26</v>
      </c>
    </row>
  </sheetData>
  <mergeCells count="2">
    <mergeCell ref="A1:C1"/>
    <mergeCell ref="A2:C2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B998B"/>
    <pageSetUpPr fitToPage="1"/>
  </sheetPr>
  <dimension ref="A1:H364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10" customWidth="1"/>
    <col min="2" max="2" width="15" customWidth="1"/>
    <col min="3" max="3" width="19" customWidth="1"/>
    <col min="4" max="7" width="17" customWidth="1"/>
    <col min="8" max="8" width="19" customWidth="1"/>
  </cols>
  <sheetData>
    <row r="1" ht="34" customHeight="1" spans="1:8" x14ac:dyDescent="0.25">
      <c r="A1" s="1" t="s">
        <v>27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28</v>
      </c>
      <c r="B2" s="2"/>
      <c r="C2" s="2"/>
      <c r="D2" s="2"/>
      <c r="E2" s="2"/>
      <c r="F2" s="2"/>
      <c r="G2" s="2"/>
      <c r="H2" s="2"/>
    </row>
    <row r="4" ht="30" customHeight="1" spans="1:8" x14ac:dyDescent="0.25">
      <c r="A4" s="3" t="s">
        <v>29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36</v>
      </c>
    </row>
    <row r="5" spans="1:8" x14ac:dyDescent="0.25">
      <c r="A5" s="10">
        <v>1</v>
      </c>
      <c r="B5" s="11">
        <f>Eingaben!$B$8</f>
      </c>
      <c r="C5" s="12">
        <f>Eingaben!$B$5</f>
      </c>
      <c r="D5" s="12">
        <f>IF(C5&lt;=0,0,MIN(Eingaben!$B$7,C5+F5))</f>
      </c>
      <c r="E5" s="12">
        <f>IF(AND(C5&gt;0,MONTH(B5)=1),MIN(Eingaben!$B$9,MAX(0,C5+F5-D5)),0)</f>
      </c>
      <c r="F5" s="12">
        <f>IF(C5&lt;=0,0,C5*Eingaben!$B$6/12)</f>
      </c>
      <c r="G5" s="12">
        <f>MAX(0,D5+E5-F5)</f>
      </c>
      <c r="H5" s="12">
        <f>MAX(0,C5-G5)</f>
      </c>
    </row>
    <row r="6" spans="1:8" x14ac:dyDescent="0.25">
      <c r="A6" s="10">
        <v>2</v>
      </c>
      <c r="B6" s="11">
        <f>EDATE(B5,1)</f>
      </c>
      <c r="C6" s="12">
        <f>H5</f>
      </c>
      <c r="D6" s="12">
        <f>IF(C6&lt;=0,0,MIN(Eingaben!$B$7,C6+F6))</f>
      </c>
      <c r="E6" s="12">
        <f>IF(AND(C6&gt;0,MONTH(B6)=1),MIN(Eingaben!$B$9,MAX(0,C6+F6-D6)),0)</f>
      </c>
      <c r="F6" s="12">
        <f>IF(C6&lt;=0,0,C6*Eingaben!$B$6/12)</f>
      </c>
      <c r="G6" s="12">
        <f>MAX(0,D6+E6-F6)</f>
      </c>
      <c r="H6" s="12">
        <f>MAX(0,C6-G6)</f>
      </c>
    </row>
    <row r="7" spans="1:8" x14ac:dyDescent="0.25">
      <c r="A7" s="10">
        <v>3</v>
      </c>
      <c r="B7" s="11">
        <f>EDATE(B6,1)</f>
      </c>
      <c r="C7" s="12">
        <f>H6</f>
      </c>
      <c r="D7" s="12">
        <f>IF(C7&lt;=0,0,MIN(Eingaben!$B$7,C7+F7))</f>
      </c>
      <c r="E7" s="12">
        <f>IF(AND(C7&gt;0,MONTH(B7)=1),MIN(Eingaben!$B$9,MAX(0,C7+F7-D7)),0)</f>
      </c>
      <c r="F7" s="12">
        <f>IF(C7&lt;=0,0,C7*Eingaben!$B$6/12)</f>
      </c>
      <c r="G7" s="12">
        <f>MAX(0,D7+E7-F7)</f>
      </c>
      <c r="H7" s="12">
        <f>MAX(0,C7-G7)</f>
      </c>
    </row>
    <row r="8" spans="1:8" x14ac:dyDescent="0.25">
      <c r="A8" s="10">
        <v>4</v>
      </c>
      <c r="B8" s="11">
        <f>EDATE(B7,1)</f>
      </c>
      <c r="C8" s="12">
        <f>H7</f>
      </c>
      <c r="D8" s="12">
        <f>IF(C8&lt;=0,0,MIN(Eingaben!$B$7,C8+F8))</f>
      </c>
      <c r="E8" s="12">
        <f>IF(AND(C8&gt;0,MONTH(B8)=1),MIN(Eingaben!$B$9,MAX(0,C8+F8-D8)),0)</f>
      </c>
      <c r="F8" s="12">
        <f>IF(C8&lt;=0,0,C8*Eingaben!$B$6/12)</f>
      </c>
      <c r="G8" s="12">
        <f>MAX(0,D8+E8-F8)</f>
      </c>
      <c r="H8" s="12">
        <f>MAX(0,C8-G8)</f>
      </c>
    </row>
    <row r="9" spans="1:8" x14ac:dyDescent="0.25">
      <c r="A9" s="10">
        <v>5</v>
      </c>
      <c r="B9" s="11">
        <f>EDATE(B8,1)</f>
      </c>
      <c r="C9" s="12">
        <f>H8</f>
      </c>
      <c r="D9" s="12">
        <f>IF(C9&lt;=0,0,MIN(Eingaben!$B$7,C9+F9))</f>
      </c>
      <c r="E9" s="12">
        <f>IF(AND(C9&gt;0,MONTH(B9)=1),MIN(Eingaben!$B$9,MAX(0,C9+F9-D9)),0)</f>
      </c>
      <c r="F9" s="12">
        <f>IF(C9&lt;=0,0,C9*Eingaben!$B$6/12)</f>
      </c>
      <c r="G9" s="12">
        <f>MAX(0,D9+E9-F9)</f>
      </c>
      <c r="H9" s="12">
        <f>MAX(0,C9-G9)</f>
      </c>
    </row>
    <row r="10" spans="1:8" x14ac:dyDescent="0.25">
      <c r="A10" s="10">
        <v>6</v>
      </c>
      <c r="B10" s="11">
        <f>EDATE(B9,1)</f>
      </c>
      <c r="C10" s="12">
        <f>H9</f>
      </c>
      <c r="D10" s="12">
        <f>IF(C10&lt;=0,0,MIN(Eingaben!$B$7,C10+F10))</f>
      </c>
      <c r="E10" s="12">
        <f>IF(AND(C10&gt;0,MONTH(B10)=1),MIN(Eingaben!$B$9,MAX(0,C10+F10-D10)),0)</f>
      </c>
      <c r="F10" s="12">
        <f>IF(C10&lt;=0,0,C10*Eingaben!$B$6/12)</f>
      </c>
      <c r="G10" s="12">
        <f>MAX(0,D10+E10-F10)</f>
      </c>
      <c r="H10" s="12">
        <f>MAX(0,C10-G10)</f>
      </c>
    </row>
    <row r="11" spans="1:8" x14ac:dyDescent="0.25">
      <c r="A11" s="10">
        <v>7</v>
      </c>
      <c r="B11" s="11">
        <f>EDATE(B10,1)</f>
      </c>
      <c r="C11" s="12">
        <f>H10</f>
      </c>
      <c r="D11" s="12">
        <f>IF(C11&lt;=0,0,MIN(Eingaben!$B$7,C11+F11))</f>
      </c>
      <c r="E11" s="12">
        <f>IF(AND(C11&gt;0,MONTH(B11)=1),MIN(Eingaben!$B$9,MAX(0,C11+F11-D11)),0)</f>
      </c>
      <c r="F11" s="12">
        <f>IF(C11&lt;=0,0,C11*Eingaben!$B$6/12)</f>
      </c>
      <c r="G11" s="12">
        <f>MAX(0,D11+E11-F11)</f>
      </c>
      <c r="H11" s="12">
        <f>MAX(0,C11-G11)</f>
      </c>
    </row>
    <row r="12" spans="1:8" x14ac:dyDescent="0.25">
      <c r="A12" s="10">
        <v>8</v>
      </c>
      <c r="B12" s="11">
        <f>EDATE(B11,1)</f>
      </c>
      <c r="C12" s="12">
        <f>H11</f>
      </c>
      <c r="D12" s="12">
        <f>IF(C12&lt;=0,0,MIN(Eingaben!$B$7,C12+F12))</f>
      </c>
      <c r="E12" s="12">
        <f>IF(AND(C12&gt;0,MONTH(B12)=1),MIN(Eingaben!$B$9,MAX(0,C12+F12-D12)),0)</f>
      </c>
      <c r="F12" s="12">
        <f>IF(C12&lt;=0,0,C12*Eingaben!$B$6/12)</f>
      </c>
      <c r="G12" s="12">
        <f>MAX(0,D12+E12-F12)</f>
      </c>
      <c r="H12" s="12">
        <f>MAX(0,C12-G12)</f>
      </c>
    </row>
    <row r="13" spans="1:8" x14ac:dyDescent="0.25">
      <c r="A13" s="10">
        <v>9</v>
      </c>
      <c r="B13" s="11">
        <f>EDATE(B12,1)</f>
      </c>
      <c r="C13" s="12">
        <f>H12</f>
      </c>
      <c r="D13" s="12">
        <f>IF(C13&lt;=0,0,MIN(Eingaben!$B$7,C13+F13))</f>
      </c>
      <c r="E13" s="12">
        <f>IF(AND(C13&gt;0,MONTH(B13)=1),MIN(Eingaben!$B$9,MAX(0,C13+F13-D13)),0)</f>
      </c>
      <c r="F13" s="12">
        <f>IF(C13&lt;=0,0,C13*Eingaben!$B$6/12)</f>
      </c>
      <c r="G13" s="12">
        <f>MAX(0,D13+E13-F13)</f>
      </c>
      <c r="H13" s="12">
        <f>MAX(0,C13-G13)</f>
      </c>
    </row>
    <row r="14" spans="1:8" x14ac:dyDescent="0.25">
      <c r="A14" s="10">
        <v>10</v>
      </c>
      <c r="B14" s="11">
        <f>EDATE(B13,1)</f>
      </c>
      <c r="C14" s="12">
        <f>H13</f>
      </c>
      <c r="D14" s="12">
        <f>IF(C14&lt;=0,0,MIN(Eingaben!$B$7,C14+F14))</f>
      </c>
      <c r="E14" s="12">
        <f>IF(AND(C14&gt;0,MONTH(B14)=1),MIN(Eingaben!$B$9,MAX(0,C14+F14-D14)),0)</f>
      </c>
      <c r="F14" s="12">
        <f>IF(C14&lt;=0,0,C14*Eingaben!$B$6/12)</f>
      </c>
      <c r="G14" s="12">
        <f>MAX(0,D14+E14-F14)</f>
      </c>
      <c r="H14" s="12">
        <f>MAX(0,C14-G14)</f>
      </c>
    </row>
    <row r="15" spans="1:8" x14ac:dyDescent="0.25">
      <c r="A15" s="10">
        <v>11</v>
      </c>
      <c r="B15" s="11">
        <f>EDATE(B14,1)</f>
      </c>
      <c r="C15" s="12">
        <f>H14</f>
      </c>
      <c r="D15" s="12">
        <f>IF(C15&lt;=0,0,MIN(Eingaben!$B$7,C15+F15))</f>
      </c>
      <c r="E15" s="12">
        <f>IF(AND(C15&gt;0,MONTH(B15)=1),MIN(Eingaben!$B$9,MAX(0,C15+F15-D15)),0)</f>
      </c>
      <c r="F15" s="12">
        <f>IF(C15&lt;=0,0,C15*Eingaben!$B$6/12)</f>
      </c>
      <c r="G15" s="12">
        <f>MAX(0,D15+E15-F15)</f>
      </c>
      <c r="H15" s="12">
        <f>MAX(0,C15-G15)</f>
      </c>
    </row>
    <row r="16" spans="1:8" x14ac:dyDescent="0.25">
      <c r="A16" s="10">
        <v>12</v>
      </c>
      <c r="B16" s="11">
        <f>EDATE(B15,1)</f>
      </c>
      <c r="C16" s="12">
        <f>H15</f>
      </c>
      <c r="D16" s="12">
        <f>IF(C16&lt;=0,0,MIN(Eingaben!$B$7,C16+F16))</f>
      </c>
      <c r="E16" s="12">
        <f>IF(AND(C16&gt;0,MONTH(B16)=1),MIN(Eingaben!$B$9,MAX(0,C16+F16-D16)),0)</f>
      </c>
      <c r="F16" s="12">
        <f>IF(C16&lt;=0,0,C16*Eingaben!$B$6/12)</f>
      </c>
      <c r="G16" s="12">
        <f>MAX(0,D16+E16-F16)</f>
      </c>
      <c r="H16" s="12">
        <f>MAX(0,C16-G16)</f>
      </c>
    </row>
    <row r="17" spans="1:8" x14ac:dyDescent="0.25">
      <c r="A17" s="10">
        <v>13</v>
      </c>
      <c r="B17" s="11">
        <f>EDATE(B16,1)</f>
      </c>
      <c r="C17" s="12">
        <f>H16</f>
      </c>
      <c r="D17" s="12">
        <f>IF(C17&lt;=0,0,MIN(Eingaben!$B$7,C17+F17))</f>
      </c>
      <c r="E17" s="12">
        <f>IF(AND(C17&gt;0,MONTH(B17)=1),MIN(Eingaben!$B$9,MAX(0,C17+F17-D17)),0)</f>
      </c>
      <c r="F17" s="12">
        <f>IF(C17&lt;=0,0,C17*Eingaben!$B$6/12)</f>
      </c>
      <c r="G17" s="12">
        <f>MAX(0,D17+E17-F17)</f>
      </c>
      <c r="H17" s="12">
        <f>MAX(0,C17-G17)</f>
      </c>
    </row>
    <row r="18" spans="1:8" x14ac:dyDescent="0.25">
      <c r="A18" s="10">
        <v>14</v>
      </c>
      <c r="B18" s="11">
        <f>EDATE(B17,1)</f>
      </c>
      <c r="C18" s="12">
        <f>H17</f>
      </c>
      <c r="D18" s="12">
        <f>IF(C18&lt;=0,0,MIN(Eingaben!$B$7,C18+F18))</f>
      </c>
      <c r="E18" s="12">
        <f>IF(AND(C18&gt;0,MONTH(B18)=1),MIN(Eingaben!$B$9,MAX(0,C18+F18-D18)),0)</f>
      </c>
      <c r="F18" s="12">
        <f>IF(C18&lt;=0,0,C18*Eingaben!$B$6/12)</f>
      </c>
      <c r="G18" s="12">
        <f>MAX(0,D18+E18-F18)</f>
      </c>
      <c r="H18" s="12">
        <f>MAX(0,C18-G18)</f>
      </c>
    </row>
    <row r="19" spans="1:8" x14ac:dyDescent="0.25">
      <c r="A19" s="10">
        <v>15</v>
      </c>
      <c r="B19" s="11">
        <f>EDATE(B18,1)</f>
      </c>
      <c r="C19" s="12">
        <f>H18</f>
      </c>
      <c r="D19" s="12">
        <f>IF(C19&lt;=0,0,MIN(Eingaben!$B$7,C19+F19))</f>
      </c>
      <c r="E19" s="12">
        <f>IF(AND(C19&gt;0,MONTH(B19)=1),MIN(Eingaben!$B$9,MAX(0,C19+F19-D19)),0)</f>
      </c>
      <c r="F19" s="12">
        <f>IF(C19&lt;=0,0,C19*Eingaben!$B$6/12)</f>
      </c>
      <c r="G19" s="12">
        <f>MAX(0,D19+E19-F19)</f>
      </c>
      <c r="H19" s="12">
        <f>MAX(0,C19-G19)</f>
      </c>
    </row>
    <row r="20" spans="1:8" x14ac:dyDescent="0.25">
      <c r="A20" s="10">
        <v>16</v>
      </c>
      <c r="B20" s="11">
        <f>EDATE(B19,1)</f>
      </c>
      <c r="C20" s="12">
        <f>H19</f>
      </c>
      <c r="D20" s="12">
        <f>IF(C20&lt;=0,0,MIN(Eingaben!$B$7,C20+F20))</f>
      </c>
      <c r="E20" s="12">
        <f>IF(AND(C20&gt;0,MONTH(B20)=1),MIN(Eingaben!$B$9,MAX(0,C20+F20-D20)),0)</f>
      </c>
      <c r="F20" s="12">
        <f>IF(C20&lt;=0,0,C20*Eingaben!$B$6/12)</f>
      </c>
      <c r="G20" s="12">
        <f>MAX(0,D20+E20-F20)</f>
      </c>
      <c r="H20" s="12">
        <f>MAX(0,C20-G20)</f>
      </c>
    </row>
    <row r="21" spans="1:8" x14ac:dyDescent="0.25">
      <c r="A21" s="10">
        <v>17</v>
      </c>
      <c r="B21" s="11">
        <f>EDATE(B20,1)</f>
      </c>
      <c r="C21" s="12">
        <f>H20</f>
      </c>
      <c r="D21" s="12">
        <f>IF(C21&lt;=0,0,MIN(Eingaben!$B$7,C21+F21))</f>
      </c>
      <c r="E21" s="12">
        <f>IF(AND(C21&gt;0,MONTH(B21)=1),MIN(Eingaben!$B$9,MAX(0,C21+F21-D21)),0)</f>
      </c>
      <c r="F21" s="12">
        <f>IF(C21&lt;=0,0,C21*Eingaben!$B$6/12)</f>
      </c>
      <c r="G21" s="12">
        <f>MAX(0,D21+E21-F21)</f>
      </c>
      <c r="H21" s="12">
        <f>MAX(0,C21-G21)</f>
      </c>
    </row>
    <row r="22" spans="1:8" x14ac:dyDescent="0.25">
      <c r="A22" s="10">
        <v>18</v>
      </c>
      <c r="B22" s="11">
        <f>EDATE(B21,1)</f>
      </c>
      <c r="C22" s="12">
        <f>H21</f>
      </c>
      <c r="D22" s="12">
        <f>IF(C22&lt;=0,0,MIN(Eingaben!$B$7,C22+F22))</f>
      </c>
      <c r="E22" s="12">
        <f>IF(AND(C22&gt;0,MONTH(B22)=1),MIN(Eingaben!$B$9,MAX(0,C22+F22-D22)),0)</f>
      </c>
      <c r="F22" s="12">
        <f>IF(C22&lt;=0,0,C22*Eingaben!$B$6/12)</f>
      </c>
      <c r="G22" s="12">
        <f>MAX(0,D22+E22-F22)</f>
      </c>
      <c r="H22" s="12">
        <f>MAX(0,C22-G22)</f>
      </c>
    </row>
    <row r="23" spans="1:8" x14ac:dyDescent="0.25">
      <c r="A23" s="10">
        <v>19</v>
      </c>
      <c r="B23" s="11">
        <f>EDATE(B22,1)</f>
      </c>
      <c r="C23" s="12">
        <f>H22</f>
      </c>
      <c r="D23" s="12">
        <f>IF(C23&lt;=0,0,MIN(Eingaben!$B$7,C23+F23))</f>
      </c>
      <c r="E23" s="12">
        <f>IF(AND(C23&gt;0,MONTH(B23)=1),MIN(Eingaben!$B$9,MAX(0,C23+F23-D23)),0)</f>
      </c>
      <c r="F23" s="12">
        <f>IF(C23&lt;=0,0,C23*Eingaben!$B$6/12)</f>
      </c>
      <c r="G23" s="12">
        <f>MAX(0,D23+E23-F23)</f>
      </c>
      <c r="H23" s="12">
        <f>MAX(0,C23-G23)</f>
      </c>
    </row>
    <row r="24" spans="1:8" x14ac:dyDescent="0.25">
      <c r="A24" s="10">
        <v>20</v>
      </c>
      <c r="B24" s="11">
        <f>EDATE(B23,1)</f>
      </c>
      <c r="C24" s="12">
        <f>H23</f>
      </c>
      <c r="D24" s="12">
        <f>IF(C24&lt;=0,0,MIN(Eingaben!$B$7,C24+F24))</f>
      </c>
      <c r="E24" s="12">
        <f>IF(AND(C24&gt;0,MONTH(B24)=1),MIN(Eingaben!$B$9,MAX(0,C24+F24-D24)),0)</f>
      </c>
      <c r="F24" s="12">
        <f>IF(C24&lt;=0,0,C24*Eingaben!$B$6/12)</f>
      </c>
      <c r="G24" s="12">
        <f>MAX(0,D24+E24-F24)</f>
      </c>
      <c r="H24" s="12">
        <f>MAX(0,C24-G24)</f>
      </c>
    </row>
    <row r="25" spans="1:8" x14ac:dyDescent="0.25">
      <c r="A25" s="10">
        <v>21</v>
      </c>
      <c r="B25" s="11">
        <f>EDATE(B24,1)</f>
      </c>
      <c r="C25" s="12">
        <f>H24</f>
      </c>
      <c r="D25" s="12">
        <f>IF(C25&lt;=0,0,MIN(Eingaben!$B$7,C25+F25))</f>
      </c>
      <c r="E25" s="12">
        <f>IF(AND(C25&gt;0,MONTH(B25)=1),MIN(Eingaben!$B$9,MAX(0,C25+F25-D25)),0)</f>
      </c>
      <c r="F25" s="12">
        <f>IF(C25&lt;=0,0,C25*Eingaben!$B$6/12)</f>
      </c>
      <c r="G25" s="12">
        <f>MAX(0,D25+E25-F25)</f>
      </c>
      <c r="H25" s="12">
        <f>MAX(0,C25-G25)</f>
      </c>
    </row>
    <row r="26" spans="1:8" x14ac:dyDescent="0.25">
      <c r="A26" s="10">
        <v>22</v>
      </c>
      <c r="B26" s="11">
        <f>EDATE(B25,1)</f>
      </c>
      <c r="C26" s="12">
        <f>H25</f>
      </c>
      <c r="D26" s="12">
        <f>IF(C26&lt;=0,0,MIN(Eingaben!$B$7,C26+F26))</f>
      </c>
      <c r="E26" s="12">
        <f>IF(AND(C26&gt;0,MONTH(B26)=1),MIN(Eingaben!$B$9,MAX(0,C26+F26-D26)),0)</f>
      </c>
      <c r="F26" s="12">
        <f>IF(C26&lt;=0,0,C26*Eingaben!$B$6/12)</f>
      </c>
      <c r="G26" s="12">
        <f>MAX(0,D26+E26-F26)</f>
      </c>
      <c r="H26" s="12">
        <f>MAX(0,C26-G26)</f>
      </c>
    </row>
    <row r="27" spans="1:8" x14ac:dyDescent="0.25">
      <c r="A27" s="10">
        <v>23</v>
      </c>
      <c r="B27" s="11">
        <f>EDATE(B26,1)</f>
      </c>
      <c r="C27" s="12">
        <f>H26</f>
      </c>
      <c r="D27" s="12">
        <f>IF(C27&lt;=0,0,MIN(Eingaben!$B$7,C27+F27))</f>
      </c>
      <c r="E27" s="12">
        <f>IF(AND(C27&gt;0,MONTH(B27)=1),MIN(Eingaben!$B$9,MAX(0,C27+F27-D27)),0)</f>
      </c>
      <c r="F27" s="12">
        <f>IF(C27&lt;=0,0,C27*Eingaben!$B$6/12)</f>
      </c>
      <c r="G27" s="12">
        <f>MAX(0,D27+E27-F27)</f>
      </c>
      <c r="H27" s="12">
        <f>MAX(0,C27-G27)</f>
      </c>
    </row>
    <row r="28" spans="1:8" x14ac:dyDescent="0.25">
      <c r="A28" s="10">
        <v>24</v>
      </c>
      <c r="B28" s="11">
        <f>EDATE(B27,1)</f>
      </c>
      <c r="C28" s="12">
        <f>H27</f>
      </c>
      <c r="D28" s="12">
        <f>IF(C28&lt;=0,0,MIN(Eingaben!$B$7,C28+F28))</f>
      </c>
      <c r="E28" s="12">
        <f>IF(AND(C28&gt;0,MONTH(B28)=1),MIN(Eingaben!$B$9,MAX(0,C28+F28-D28)),0)</f>
      </c>
      <c r="F28" s="12">
        <f>IF(C28&lt;=0,0,C28*Eingaben!$B$6/12)</f>
      </c>
      <c r="G28" s="12">
        <f>MAX(0,D28+E28-F28)</f>
      </c>
      <c r="H28" s="12">
        <f>MAX(0,C28-G28)</f>
      </c>
    </row>
    <row r="29" spans="1:8" x14ac:dyDescent="0.25">
      <c r="A29" s="10">
        <v>25</v>
      </c>
      <c r="B29" s="11">
        <f>EDATE(B28,1)</f>
      </c>
      <c r="C29" s="12">
        <f>H28</f>
      </c>
      <c r="D29" s="12">
        <f>IF(C29&lt;=0,0,MIN(Eingaben!$B$7,C29+F29))</f>
      </c>
      <c r="E29" s="12">
        <f>IF(AND(C29&gt;0,MONTH(B29)=1),MIN(Eingaben!$B$9,MAX(0,C29+F29-D29)),0)</f>
      </c>
      <c r="F29" s="12">
        <f>IF(C29&lt;=0,0,C29*Eingaben!$B$6/12)</f>
      </c>
      <c r="G29" s="12">
        <f>MAX(0,D29+E29-F29)</f>
      </c>
      <c r="H29" s="12">
        <f>MAX(0,C29-G29)</f>
      </c>
    </row>
    <row r="30" spans="1:8" x14ac:dyDescent="0.25">
      <c r="A30" s="10">
        <v>26</v>
      </c>
      <c r="B30" s="11">
        <f>EDATE(B29,1)</f>
      </c>
      <c r="C30" s="12">
        <f>H29</f>
      </c>
      <c r="D30" s="12">
        <f>IF(C30&lt;=0,0,MIN(Eingaben!$B$7,C30+F30))</f>
      </c>
      <c r="E30" s="12">
        <f>IF(AND(C30&gt;0,MONTH(B30)=1),MIN(Eingaben!$B$9,MAX(0,C30+F30-D30)),0)</f>
      </c>
      <c r="F30" s="12">
        <f>IF(C30&lt;=0,0,C30*Eingaben!$B$6/12)</f>
      </c>
      <c r="G30" s="12">
        <f>MAX(0,D30+E30-F30)</f>
      </c>
      <c r="H30" s="12">
        <f>MAX(0,C30-G30)</f>
      </c>
    </row>
    <row r="31" spans="1:8" x14ac:dyDescent="0.25">
      <c r="A31" s="10">
        <v>27</v>
      </c>
      <c r="B31" s="11">
        <f>EDATE(B30,1)</f>
      </c>
      <c r="C31" s="12">
        <f>H30</f>
      </c>
      <c r="D31" s="12">
        <f>IF(C31&lt;=0,0,MIN(Eingaben!$B$7,C31+F31))</f>
      </c>
      <c r="E31" s="12">
        <f>IF(AND(C31&gt;0,MONTH(B31)=1),MIN(Eingaben!$B$9,MAX(0,C31+F31-D31)),0)</f>
      </c>
      <c r="F31" s="12">
        <f>IF(C31&lt;=0,0,C31*Eingaben!$B$6/12)</f>
      </c>
      <c r="G31" s="12">
        <f>MAX(0,D31+E31-F31)</f>
      </c>
      <c r="H31" s="12">
        <f>MAX(0,C31-G31)</f>
      </c>
    </row>
    <row r="32" spans="1:8" x14ac:dyDescent="0.25">
      <c r="A32" s="10">
        <v>28</v>
      </c>
      <c r="B32" s="11">
        <f>EDATE(B31,1)</f>
      </c>
      <c r="C32" s="12">
        <f>H31</f>
      </c>
      <c r="D32" s="12">
        <f>IF(C32&lt;=0,0,MIN(Eingaben!$B$7,C32+F32))</f>
      </c>
      <c r="E32" s="12">
        <f>IF(AND(C32&gt;0,MONTH(B32)=1),MIN(Eingaben!$B$9,MAX(0,C32+F32-D32)),0)</f>
      </c>
      <c r="F32" s="12">
        <f>IF(C32&lt;=0,0,C32*Eingaben!$B$6/12)</f>
      </c>
      <c r="G32" s="12">
        <f>MAX(0,D32+E32-F32)</f>
      </c>
      <c r="H32" s="12">
        <f>MAX(0,C32-G32)</f>
      </c>
    </row>
    <row r="33" spans="1:8" x14ac:dyDescent="0.25">
      <c r="A33" s="10">
        <v>29</v>
      </c>
      <c r="B33" s="11">
        <f>EDATE(B32,1)</f>
      </c>
      <c r="C33" s="12">
        <f>H32</f>
      </c>
      <c r="D33" s="12">
        <f>IF(C33&lt;=0,0,MIN(Eingaben!$B$7,C33+F33))</f>
      </c>
      <c r="E33" s="12">
        <f>IF(AND(C33&gt;0,MONTH(B33)=1),MIN(Eingaben!$B$9,MAX(0,C33+F33-D33)),0)</f>
      </c>
      <c r="F33" s="12">
        <f>IF(C33&lt;=0,0,C33*Eingaben!$B$6/12)</f>
      </c>
      <c r="G33" s="12">
        <f>MAX(0,D33+E33-F33)</f>
      </c>
      <c r="H33" s="12">
        <f>MAX(0,C33-G33)</f>
      </c>
    </row>
    <row r="34" spans="1:8" x14ac:dyDescent="0.25">
      <c r="A34" s="10">
        <v>30</v>
      </c>
      <c r="B34" s="11">
        <f>EDATE(B33,1)</f>
      </c>
      <c r="C34" s="12">
        <f>H33</f>
      </c>
      <c r="D34" s="12">
        <f>IF(C34&lt;=0,0,MIN(Eingaben!$B$7,C34+F34))</f>
      </c>
      <c r="E34" s="12">
        <f>IF(AND(C34&gt;0,MONTH(B34)=1),MIN(Eingaben!$B$9,MAX(0,C34+F34-D34)),0)</f>
      </c>
      <c r="F34" s="12">
        <f>IF(C34&lt;=0,0,C34*Eingaben!$B$6/12)</f>
      </c>
      <c r="G34" s="12">
        <f>MAX(0,D34+E34-F34)</f>
      </c>
      <c r="H34" s="12">
        <f>MAX(0,C34-G34)</f>
      </c>
    </row>
    <row r="35" spans="1:8" x14ac:dyDescent="0.25">
      <c r="A35" s="10">
        <v>31</v>
      </c>
      <c r="B35" s="11">
        <f>EDATE(B34,1)</f>
      </c>
      <c r="C35" s="12">
        <f>H34</f>
      </c>
      <c r="D35" s="12">
        <f>IF(C35&lt;=0,0,MIN(Eingaben!$B$7,C35+F35))</f>
      </c>
      <c r="E35" s="12">
        <f>IF(AND(C35&gt;0,MONTH(B35)=1),MIN(Eingaben!$B$9,MAX(0,C35+F35-D35)),0)</f>
      </c>
      <c r="F35" s="12">
        <f>IF(C35&lt;=0,0,C35*Eingaben!$B$6/12)</f>
      </c>
      <c r="G35" s="12">
        <f>MAX(0,D35+E35-F35)</f>
      </c>
      <c r="H35" s="12">
        <f>MAX(0,C35-G35)</f>
      </c>
    </row>
    <row r="36" spans="1:8" x14ac:dyDescent="0.25">
      <c r="A36" s="10">
        <v>32</v>
      </c>
      <c r="B36" s="11">
        <f>EDATE(B35,1)</f>
      </c>
      <c r="C36" s="12">
        <f>H35</f>
      </c>
      <c r="D36" s="12">
        <f>IF(C36&lt;=0,0,MIN(Eingaben!$B$7,C36+F36))</f>
      </c>
      <c r="E36" s="12">
        <f>IF(AND(C36&gt;0,MONTH(B36)=1),MIN(Eingaben!$B$9,MAX(0,C36+F36-D36)),0)</f>
      </c>
      <c r="F36" s="12">
        <f>IF(C36&lt;=0,0,C36*Eingaben!$B$6/12)</f>
      </c>
      <c r="G36" s="12">
        <f>MAX(0,D36+E36-F36)</f>
      </c>
      <c r="H36" s="12">
        <f>MAX(0,C36-G36)</f>
      </c>
    </row>
    <row r="37" spans="1:8" x14ac:dyDescent="0.25">
      <c r="A37" s="10">
        <v>33</v>
      </c>
      <c r="B37" s="11">
        <f>EDATE(B36,1)</f>
      </c>
      <c r="C37" s="12">
        <f>H36</f>
      </c>
      <c r="D37" s="12">
        <f>IF(C37&lt;=0,0,MIN(Eingaben!$B$7,C37+F37))</f>
      </c>
      <c r="E37" s="12">
        <f>IF(AND(C37&gt;0,MONTH(B37)=1),MIN(Eingaben!$B$9,MAX(0,C37+F37-D37)),0)</f>
      </c>
      <c r="F37" s="12">
        <f>IF(C37&lt;=0,0,C37*Eingaben!$B$6/12)</f>
      </c>
      <c r="G37" s="12">
        <f>MAX(0,D37+E37-F37)</f>
      </c>
      <c r="H37" s="12">
        <f>MAX(0,C37-G37)</f>
      </c>
    </row>
    <row r="38" spans="1:8" x14ac:dyDescent="0.25">
      <c r="A38" s="10">
        <v>34</v>
      </c>
      <c r="B38" s="11">
        <f>EDATE(B37,1)</f>
      </c>
      <c r="C38" s="12">
        <f>H37</f>
      </c>
      <c r="D38" s="12">
        <f>IF(C38&lt;=0,0,MIN(Eingaben!$B$7,C38+F38))</f>
      </c>
      <c r="E38" s="12">
        <f>IF(AND(C38&gt;0,MONTH(B38)=1),MIN(Eingaben!$B$9,MAX(0,C38+F38-D38)),0)</f>
      </c>
      <c r="F38" s="12">
        <f>IF(C38&lt;=0,0,C38*Eingaben!$B$6/12)</f>
      </c>
      <c r="G38" s="12">
        <f>MAX(0,D38+E38-F38)</f>
      </c>
      <c r="H38" s="12">
        <f>MAX(0,C38-G38)</f>
      </c>
    </row>
    <row r="39" spans="1:8" x14ac:dyDescent="0.25">
      <c r="A39" s="10">
        <v>35</v>
      </c>
      <c r="B39" s="11">
        <f>EDATE(B38,1)</f>
      </c>
      <c r="C39" s="12">
        <f>H38</f>
      </c>
      <c r="D39" s="12">
        <f>IF(C39&lt;=0,0,MIN(Eingaben!$B$7,C39+F39))</f>
      </c>
      <c r="E39" s="12">
        <f>IF(AND(C39&gt;0,MONTH(B39)=1),MIN(Eingaben!$B$9,MAX(0,C39+F39-D39)),0)</f>
      </c>
      <c r="F39" s="12">
        <f>IF(C39&lt;=0,0,C39*Eingaben!$B$6/12)</f>
      </c>
      <c r="G39" s="12">
        <f>MAX(0,D39+E39-F39)</f>
      </c>
      <c r="H39" s="12">
        <f>MAX(0,C39-G39)</f>
      </c>
    </row>
    <row r="40" spans="1:8" x14ac:dyDescent="0.25">
      <c r="A40" s="10">
        <v>36</v>
      </c>
      <c r="B40" s="11">
        <f>EDATE(B39,1)</f>
      </c>
      <c r="C40" s="12">
        <f>H39</f>
      </c>
      <c r="D40" s="12">
        <f>IF(C40&lt;=0,0,MIN(Eingaben!$B$7,C40+F40))</f>
      </c>
      <c r="E40" s="12">
        <f>IF(AND(C40&gt;0,MONTH(B40)=1),MIN(Eingaben!$B$9,MAX(0,C40+F40-D40)),0)</f>
      </c>
      <c r="F40" s="12">
        <f>IF(C40&lt;=0,0,C40*Eingaben!$B$6/12)</f>
      </c>
      <c r="G40" s="12">
        <f>MAX(0,D40+E40-F40)</f>
      </c>
      <c r="H40" s="12">
        <f>MAX(0,C40-G40)</f>
      </c>
    </row>
    <row r="41" spans="1:8" x14ac:dyDescent="0.25">
      <c r="A41" s="10">
        <v>37</v>
      </c>
      <c r="B41" s="11">
        <f>EDATE(B40,1)</f>
      </c>
      <c r="C41" s="12">
        <f>H40</f>
      </c>
      <c r="D41" s="12">
        <f>IF(C41&lt;=0,0,MIN(Eingaben!$B$7,C41+F41))</f>
      </c>
      <c r="E41" s="12">
        <f>IF(AND(C41&gt;0,MONTH(B41)=1),MIN(Eingaben!$B$9,MAX(0,C41+F41-D41)),0)</f>
      </c>
      <c r="F41" s="12">
        <f>IF(C41&lt;=0,0,C41*Eingaben!$B$6/12)</f>
      </c>
      <c r="G41" s="12">
        <f>MAX(0,D41+E41-F41)</f>
      </c>
      <c r="H41" s="12">
        <f>MAX(0,C41-G41)</f>
      </c>
    </row>
    <row r="42" spans="1:8" x14ac:dyDescent="0.25">
      <c r="A42" s="10">
        <v>38</v>
      </c>
      <c r="B42" s="11">
        <f>EDATE(B41,1)</f>
      </c>
      <c r="C42" s="12">
        <f>H41</f>
      </c>
      <c r="D42" s="12">
        <f>IF(C42&lt;=0,0,MIN(Eingaben!$B$7,C42+F42))</f>
      </c>
      <c r="E42" s="12">
        <f>IF(AND(C42&gt;0,MONTH(B42)=1),MIN(Eingaben!$B$9,MAX(0,C42+F42-D42)),0)</f>
      </c>
      <c r="F42" s="12">
        <f>IF(C42&lt;=0,0,C42*Eingaben!$B$6/12)</f>
      </c>
      <c r="G42" s="12">
        <f>MAX(0,D42+E42-F42)</f>
      </c>
      <c r="H42" s="12">
        <f>MAX(0,C42-G42)</f>
      </c>
    </row>
    <row r="43" spans="1:8" x14ac:dyDescent="0.25">
      <c r="A43" s="10">
        <v>39</v>
      </c>
      <c r="B43" s="11">
        <f>EDATE(B42,1)</f>
      </c>
      <c r="C43" s="12">
        <f>H42</f>
      </c>
      <c r="D43" s="12">
        <f>IF(C43&lt;=0,0,MIN(Eingaben!$B$7,C43+F43))</f>
      </c>
      <c r="E43" s="12">
        <f>IF(AND(C43&gt;0,MONTH(B43)=1),MIN(Eingaben!$B$9,MAX(0,C43+F43-D43)),0)</f>
      </c>
      <c r="F43" s="12">
        <f>IF(C43&lt;=0,0,C43*Eingaben!$B$6/12)</f>
      </c>
      <c r="G43" s="12">
        <f>MAX(0,D43+E43-F43)</f>
      </c>
      <c r="H43" s="12">
        <f>MAX(0,C43-G43)</f>
      </c>
    </row>
    <row r="44" spans="1:8" x14ac:dyDescent="0.25">
      <c r="A44" s="10">
        <v>40</v>
      </c>
      <c r="B44" s="11">
        <f>EDATE(B43,1)</f>
      </c>
      <c r="C44" s="12">
        <f>H43</f>
      </c>
      <c r="D44" s="12">
        <f>IF(C44&lt;=0,0,MIN(Eingaben!$B$7,C44+F44))</f>
      </c>
      <c r="E44" s="12">
        <f>IF(AND(C44&gt;0,MONTH(B44)=1),MIN(Eingaben!$B$9,MAX(0,C44+F44-D44)),0)</f>
      </c>
      <c r="F44" s="12">
        <f>IF(C44&lt;=0,0,C44*Eingaben!$B$6/12)</f>
      </c>
      <c r="G44" s="12">
        <f>MAX(0,D44+E44-F44)</f>
      </c>
      <c r="H44" s="12">
        <f>MAX(0,C44-G44)</f>
      </c>
    </row>
    <row r="45" spans="1:8" x14ac:dyDescent="0.25">
      <c r="A45" s="10">
        <v>41</v>
      </c>
      <c r="B45" s="11">
        <f>EDATE(B44,1)</f>
      </c>
      <c r="C45" s="12">
        <f>H44</f>
      </c>
      <c r="D45" s="12">
        <f>IF(C45&lt;=0,0,MIN(Eingaben!$B$7,C45+F45))</f>
      </c>
      <c r="E45" s="12">
        <f>IF(AND(C45&gt;0,MONTH(B45)=1),MIN(Eingaben!$B$9,MAX(0,C45+F45-D45)),0)</f>
      </c>
      <c r="F45" s="12">
        <f>IF(C45&lt;=0,0,C45*Eingaben!$B$6/12)</f>
      </c>
      <c r="G45" s="12">
        <f>MAX(0,D45+E45-F45)</f>
      </c>
      <c r="H45" s="12">
        <f>MAX(0,C45-G45)</f>
      </c>
    </row>
    <row r="46" spans="1:8" x14ac:dyDescent="0.25">
      <c r="A46" s="10">
        <v>42</v>
      </c>
      <c r="B46" s="11">
        <f>EDATE(B45,1)</f>
      </c>
      <c r="C46" s="12">
        <f>H45</f>
      </c>
      <c r="D46" s="12">
        <f>IF(C46&lt;=0,0,MIN(Eingaben!$B$7,C46+F46))</f>
      </c>
      <c r="E46" s="12">
        <f>IF(AND(C46&gt;0,MONTH(B46)=1),MIN(Eingaben!$B$9,MAX(0,C46+F46-D46)),0)</f>
      </c>
      <c r="F46" s="12">
        <f>IF(C46&lt;=0,0,C46*Eingaben!$B$6/12)</f>
      </c>
      <c r="G46" s="12">
        <f>MAX(0,D46+E46-F46)</f>
      </c>
      <c r="H46" s="12">
        <f>MAX(0,C46-G46)</f>
      </c>
    </row>
    <row r="47" spans="1:8" x14ac:dyDescent="0.25">
      <c r="A47" s="10">
        <v>43</v>
      </c>
      <c r="B47" s="11">
        <f>EDATE(B46,1)</f>
      </c>
      <c r="C47" s="12">
        <f>H46</f>
      </c>
      <c r="D47" s="12">
        <f>IF(C47&lt;=0,0,MIN(Eingaben!$B$7,C47+F47))</f>
      </c>
      <c r="E47" s="12">
        <f>IF(AND(C47&gt;0,MONTH(B47)=1),MIN(Eingaben!$B$9,MAX(0,C47+F47-D47)),0)</f>
      </c>
      <c r="F47" s="12">
        <f>IF(C47&lt;=0,0,C47*Eingaben!$B$6/12)</f>
      </c>
      <c r="G47" s="12">
        <f>MAX(0,D47+E47-F47)</f>
      </c>
      <c r="H47" s="12">
        <f>MAX(0,C47-G47)</f>
      </c>
    </row>
    <row r="48" spans="1:8" x14ac:dyDescent="0.25">
      <c r="A48" s="10">
        <v>44</v>
      </c>
      <c r="B48" s="11">
        <f>EDATE(B47,1)</f>
      </c>
      <c r="C48" s="12">
        <f>H47</f>
      </c>
      <c r="D48" s="12">
        <f>IF(C48&lt;=0,0,MIN(Eingaben!$B$7,C48+F48))</f>
      </c>
      <c r="E48" s="12">
        <f>IF(AND(C48&gt;0,MONTH(B48)=1),MIN(Eingaben!$B$9,MAX(0,C48+F48-D48)),0)</f>
      </c>
      <c r="F48" s="12">
        <f>IF(C48&lt;=0,0,C48*Eingaben!$B$6/12)</f>
      </c>
      <c r="G48" s="12">
        <f>MAX(0,D48+E48-F48)</f>
      </c>
      <c r="H48" s="12">
        <f>MAX(0,C48-G48)</f>
      </c>
    </row>
    <row r="49" spans="1:8" x14ac:dyDescent="0.25">
      <c r="A49" s="10">
        <v>45</v>
      </c>
      <c r="B49" s="11">
        <f>EDATE(B48,1)</f>
      </c>
      <c r="C49" s="12">
        <f>H48</f>
      </c>
      <c r="D49" s="12">
        <f>IF(C49&lt;=0,0,MIN(Eingaben!$B$7,C49+F49))</f>
      </c>
      <c r="E49" s="12">
        <f>IF(AND(C49&gt;0,MONTH(B49)=1),MIN(Eingaben!$B$9,MAX(0,C49+F49-D49)),0)</f>
      </c>
      <c r="F49" s="12">
        <f>IF(C49&lt;=0,0,C49*Eingaben!$B$6/12)</f>
      </c>
      <c r="G49" s="12">
        <f>MAX(0,D49+E49-F49)</f>
      </c>
      <c r="H49" s="12">
        <f>MAX(0,C49-G49)</f>
      </c>
    </row>
    <row r="50" spans="1:8" x14ac:dyDescent="0.25">
      <c r="A50" s="10">
        <v>46</v>
      </c>
      <c r="B50" s="11">
        <f>EDATE(B49,1)</f>
      </c>
      <c r="C50" s="12">
        <f>H49</f>
      </c>
      <c r="D50" s="12">
        <f>IF(C50&lt;=0,0,MIN(Eingaben!$B$7,C50+F50))</f>
      </c>
      <c r="E50" s="12">
        <f>IF(AND(C50&gt;0,MONTH(B50)=1),MIN(Eingaben!$B$9,MAX(0,C50+F50-D50)),0)</f>
      </c>
      <c r="F50" s="12">
        <f>IF(C50&lt;=0,0,C50*Eingaben!$B$6/12)</f>
      </c>
      <c r="G50" s="12">
        <f>MAX(0,D50+E50-F50)</f>
      </c>
      <c r="H50" s="12">
        <f>MAX(0,C50-G50)</f>
      </c>
    </row>
    <row r="51" spans="1:8" x14ac:dyDescent="0.25">
      <c r="A51" s="10">
        <v>47</v>
      </c>
      <c r="B51" s="11">
        <f>EDATE(B50,1)</f>
      </c>
      <c r="C51" s="12">
        <f>H50</f>
      </c>
      <c r="D51" s="12">
        <f>IF(C51&lt;=0,0,MIN(Eingaben!$B$7,C51+F51))</f>
      </c>
      <c r="E51" s="12">
        <f>IF(AND(C51&gt;0,MONTH(B51)=1),MIN(Eingaben!$B$9,MAX(0,C51+F51-D51)),0)</f>
      </c>
      <c r="F51" s="12">
        <f>IF(C51&lt;=0,0,C51*Eingaben!$B$6/12)</f>
      </c>
      <c r="G51" s="12">
        <f>MAX(0,D51+E51-F51)</f>
      </c>
      <c r="H51" s="12">
        <f>MAX(0,C51-G51)</f>
      </c>
    </row>
    <row r="52" spans="1:8" x14ac:dyDescent="0.25">
      <c r="A52" s="10">
        <v>48</v>
      </c>
      <c r="B52" s="11">
        <f>EDATE(B51,1)</f>
      </c>
      <c r="C52" s="12">
        <f>H51</f>
      </c>
      <c r="D52" s="12">
        <f>IF(C52&lt;=0,0,MIN(Eingaben!$B$7,C52+F52))</f>
      </c>
      <c r="E52" s="12">
        <f>IF(AND(C52&gt;0,MONTH(B52)=1),MIN(Eingaben!$B$9,MAX(0,C52+F52-D52)),0)</f>
      </c>
      <c r="F52" s="12">
        <f>IF(C52&lt;=0,0,C52*Eingaben!$B$6/12)</f>
      </c>
      <c r="G52" s="12">
        <f>MAX(0,D52+E52-F52)</f>
      </c>
      <c r="H52" s="12">
        <f>MAX(0,C52-G52)</f>
      </c>
    </row>
    <row r="53" spans="1:8" x14ac:dyDescent="0.25">
      <c r="A53" s="10">
        <v>49</v>
      </c>
      <c r="B53" s="11">
        <f>EDATE(B52,1)</f>
      </c>
      <c r="C53" s="12">
        <f>H52</f>
      </c>
      <c r="D53" s="12">
        <f>IF(C53&lt;=0,0,MIN(Eingaben!$B$7,C53+F53))</f>
      </c>
      <c r="E53" s="12">
        <f>IF(AND(C53&gt;0,MONTH(B53)=1),MIN(Eingaben!$B$9,MAX(0,C53+F53-D53)),0)</f>
      </c>
      <c r="F53" s="12">
        <f>IF(C53&lt;=0,0,C53*Eingaben!$B$6/12)</f>
      </c>
      <c r="G53" s="12">
        <f>MAX(0,D53+E53-F53)</f>
      </c>
      <c r="H53" s="12">
        <f>MAX(0,C53-G53)</f>
      </c>
    </row>
    <row r="54" spans="1:8" x14ac:dyDescent="0.25">
      <c r="A54" s="10">
        <v>50</v>
      </c>
      <c r="B54" s="11">
        <f>EDATE(B53,1)</f>
      </c>
      <c r="C54" s="12">
        <f>H53</f>
      </c>
      <c r="D54" s="12">
        <f>IF(C54&lt;=0,0,MIN(Eingaben!$B$7,C54+F54))</f>
      </c>
      <c r="E54" s="12">
        <f>IF(AND(C54&gt;0,MONTH(B54)=1),MIN(Eingaben!$B$9,MAX(0,C54+F54-D54)),0)</f>
      </c>
      <c r="F54" s="12">
        <f>IF(C54&lt;=0,0,C54*Eingaben!$B$6/12)</f>
      </c>
      <c r="G54" s="12">
        <f>MAX(0,D54+E54-F54)</f>
      </c>
      <c r="H54" s="12">
        <f>MAX(0,C54-G54)</f>
      </c>
    </row>
    <row r="55" spans="1:8" x14ac:dyDescent="0.25">
      <c r="A55" s="10">
        <v>51</v>
      </c>
      <c r="B55" s="11">
        <f>EDATE(B54,1)</f>
      </c>
      <c r="C55" s="12">
        <f>H54</f>
      </c>
      <c r="D55" s="12">
        <f>IF(C55&lt;=0,0,MIN(Eingaben!$B$7,C55+F55))</f>
      </c>
      <c r="E55" s="12">
        <f>IF(AND(C55&gt;0,MONTH(B55)=1),MIN(Eingaben!$B$9,MAX(0,C55+F55-D55)),0)</f>
      </c>
      <c r="F55" s="12">
        <f>IF(C55&lt;=0,0,C55*Eingaben!$B$6/12)</f>
      </c>
      <c r="G55" s="12">
        <f>MAX(0,D55+E55-F55)</f>
      </c>
      <c r="H55" s="12">
        <f>MAX(0,C55-G55)</f>
      </c>
    </row>
    <row r="56" spans="1:8" x14ac:dyDescent="0.25">
      <c r="A56" s="10">
        <v>52</v>
      </c>
      <c r="B56" s="11">
        <f>EDATE(B55,1)</f>
      </c>
      <c r="C56" s="12">
        <f>H55</f>
      </c>
      <c r="D56" s="12">
        <f>IF(C56&lt;=0,0,MIN(Eingaben!$B$7,C56+F56))</f>
      </c>
      <c r="E56" s="12">
        <f>IF(AND(C56&gt;0,MONTH(B56)=1),MIN(Eingaben!$B$9,MAX(0,C56+F56-D56)),0)</f>
      </c>
      <c r="F56" s="12">
        <f>IF(C56&lt;=0,0,C56*Eingaben!$B$6/12)</f>
      </c>
      <c r="G56" s="12">
        <f>MAX(0,D56+E56-F56)</f>
      </c>
      <c r="H56" s="12">
        <f>MAX(0,C56-G56)</f>
      </c>
    </row>
    <row r="57" spans="1:8" x14ac:dyDescent="0.25">
      <c r="A57" s="10">
        <v>53</v>
      </c>
      <c r="B57" s="11">
        <f>EDATE(B56,1)</f>
      </c>
      <c r="C57" s="12">
        <f>H56</f>
      </c>
      <c r="D57" s="12">
        <f>IF(C57&lt;=0,0,MIN(Eingaben!$B$7,C57+F57))</f>
      </c>
      <c r="E57" s="12">
        <f>IF(AND(C57&gt;0,MONTH(B57)=1),MIN(Eingaben!$B$9,MAX(0,C57+F57-D57)),0)</f>
      </c>
      <c r="F57" s="12">
        <f>IF(C57&lt;=0,0,C57*Eingaben!$B$6/12)</f>
      </c>
      <c r="G57" s="12">
        <f>MAX(0,D57+E57-F57)</f>
      </c>
      <c r="H57" s="12">
        <f>MAX(0,C57-G57)</f>
      </c>
    </row>
    <row r="58" spans="1:8" x14ac:dyDescent="0.25">
      <c r="A58" s="10">
        <v>54</v>
      </c>
      <c r="B58" s="11">
        <f>EDATE(B57,1)</f>
      </c>
      <c r="C58" s="12">
        <f>H57</f>
      </c>
      <c r="D58" s="12">
        <f>IF(C58&lt;=0,0,MIN(Eingaben!$B$7,C58+F58))</f>
      </c>
      <c r="E58" s="12">
        <f>IF(AND(C58&gt;0,MONTH(B58)=1),MIN(Eingaben!$B$9,MAX(0,C58+F58-D58)),0)</f>
      </c>
      <c r="F58" s="12">
        <f>IF(C58&lt;=0,0,C58*Eingaben!$B$6/12)</f>
      </c>
      <c r="G58" s="12">
        <f>MAX(0,D58+E58-F58)</f>
      </c>
      <c r="H58" s="12">
        <f>MAX(0,C58-G58)</f>
      </c>
    </row>
    <row r="59" spans="1:8" x14ac:dyDescent="0.25">
      <c r="A59" s="10">
        <v>55</v>
      </c>
      <c r="B59" s="11">
        <f>EDATE(B58,1)</f>
      </c>
      <c r="C59" s="12">
        <f>H58</f>
      </c>
      <c r="D59" s="12">
        <f>IF(C59&lt;=0,0,MIN(Eingaben!$B$7,C59+F59))</f>
      </c>
      <c r="E59" s="12">
        <f>IF(AND(C59&gt;0,MONTH(B59)=1),MIN(Eingaben!$B$9,MAX(0,C59+F59-D59)),0)</f>
      </c>
      <c r="F59" s="12">
        <f>IF(C59&lt;=0,0,C59*Eingaben!$B$6/12)</f>
      </c>
      <c r="G59" s="12">
        <f>MAX(0,D59+E59-F59)</f>
      </c>
      <c r="H59" s="12">
        <f>MAX(0,C59-G59)</f>
      </c>
    </row>
    <row r="60" spans="1:8" x14ac:dyDescent="0.25">
      <c r="A60" s="10">
        <v>56</v>
      </c>
      <c r="B60" s="11">
        <f>EDATE(B59,1)</f>
      </c>
      <c r="C60" s="12">
        <f>H59</f>
      </c>
      <c r="D60" s="12">
        <f>IF(C60&lt;=0,0,MIN(Eingaben!$B$7,C60+F60))</f>
      </c>
      <c r="E60" s="12">
        <f>IF(AND(C60&gt;0,MONTH(B60)=1),MIN(Eingaben!$B$9,MAX(0,C60+F60-D60)),0)</f>
      </c>
      <c r="F60" s="12">
        <f>IF(C60&lt;=0,0,C60*Eingaben!$B$6/12)</f>
      </c>
      <c r="G60" s="12">
        <f>MAX(0,D60+E60-F60)</f>
      </c>
      <c r="H60" s="12">
        <f>MAX(0,C60-G60)</f>
      </c>
    </row>
    <row r="61" spans="1:8" x14ac:dyDescent="0.25">
      <c r="A61" s="10">
        <v>57</v>
      </c>
      <c r="B61" s="11">
        <f>EDATE(B60,1)</f>
      </c>
      <c r="C61" s="12">
        <f>H60</f>
      </c>
      <c r="D61" s="12">
        <f>IF(C61&lt;=0,0,MIN(Eingaben!$B$7,C61+F61))</f>
      </c>
      <c r="E61" s="12">
        <f>IF(AND(C61&gt;0,MONTH(B61)=1),MIN(Eingaben!$B$9,MAX(0,C61+F61-D61)),0)</f>
      </c>
      <c r="F61" s="12">
        <f>IF(C61&lt;=0,0,C61*Eingaben!$B$6/12)</f>
      </c>
      <c r="G61" s="12">
        <f>MAX(0,D61+E61-F61)</f>
      </c>
      <c r="H61" s="12">
        <f>MAX(0,C61-G61)</f>
      </c>
    </row>
    <row r="62" spans="1:8" x14ac:dyDescent="0.25">
      <c r="A62" s="10">
        <v>58</v>
      </c>
      <c r="B62" s="11">
        <f>EDATE(B61,1)</f>
      </c>
      <c r="C62" s="12">
        <f>H61</f>
      </c>
      <c r="D62" s="12">
        <f>IF(C62&lt;=0,0,MIN(Eingaben!$B$7,C62+F62))</f>
      </c>
      <c r="E62" s="12">
        <f>IF(AND(C62&gt;0,MONTH(B62)=1),MIN(Eingaben!$B$9,MAX(0,C62+F62-D62)),0)</f>
      </c>
      <c r="F62" s="12">
        <f>IF(C62&lt;=0,0,C62*Eingaben!$B$6/12)</f>
      </c>
      <c r="G62" s="12">
        <f>MAX(0,D62+E62-F62)</f>
      </c>
      <c r="H62" s="12">
        <f>MAX(0,C62-G62)</f>
      </c>
    </row>
    <row r="63" spans="1:8" x14ac:dyDescent="0.25">
      <c r="A63" s="10">
        <v>59</v>
      </c>
      <c r="B63" s="11">
        <f>EDATE(B62,1)</f>
      </c>
      <c r="C63" s="12">
        <f>H62</f>
      </c>
      <c r="D63" s="12">
        <f>IF(C63&lt;=0,0,MIN(Eingaben!$B$7,C63+F63))</f>
      </c>
      <c r="E63" s="12">
        <f>IF(AND(C63&gt;0,MONTH(B63)=1),MIN(Eingaben!$B$9,MAX(0,C63+F63-D63)),0)</f>
      </c>
      <c r="F63" s="12">
        <f>IF(C63&lt;=0,0,C63*Eingaben!$B$6/12)</f>
      </c>
      <c r="G63" s="12">
        <f>MAX(0,D63+E63-F63)</f>
      </c>
      <c r="H63" s="12">
        <f>MAX(0,C63-G63)</f>
      </c>
    </row>
    <row r="64" spans="1:8" x14ac:dyDescent="0.25">
      <c r="A64" s="10">
        <v>60</v>
      </c>
      <c r="B64" s="11">
        <f>EDATE(B63,1)</f>
      </c>
      <c r="C64" s="12">
        <f>H63</f>
      </c>
      <c r="D64" s="12">
        <f>IF(C64&lt;=0,0,MIN(Eingaben!$B$7,C64+F64))</f>
      </c>
      <c r="E64" s="12">
        <f>IF(AND(C64&gt;0,MONTH(B64)=1),MIN(Eingaben!$B$9,MAX(0,C64+F64-D64)),0)</f>
      </c>
      <c r="F64" s="12">
        <f>IF(C64&lt;=0,0,C64*Eingaben!$B$6/12)</f>
      </c>
      <c r="G64" s="12">
        <f>MAX(0,D64+E64-F64)</f>
      </c>
      <c r="H64" s="12">
        <f>MAX(0,C64-G64)</f>
      </c>
    </row>
    <row r="65" spans="1:8" x14ac:dyDescent="0.25">
      <c r="A65" s="10">
        <v>61</v>
      </c>
      <c r="B65" s="11">
        <f>EDATE(B64,1)</f>
      </c>
      <c r="C65" s="12">
        <f>H64</f>
      </c>
      <c r="D65" s="12">
        <f>IF(C65&lt;=0,0,MIN(Eingaben!$B$7,C65+F65))</f>
      </c>
      <c r="E65" s="12">
        <f>IF(AND(C65&gt;0,MONTH(B65)=1),MIN(Eingaben!$B$9,MAX(0,C65+F65-D65)),0)</f>
      </c>
      <c r="F65" s="12">
        <f>IF(C65&lt;=0,0,C65*Eingaben!$B$6/12)</f>
      </c>
      <c r="G65" s="12">
        <f>MAX(0,D65+E65-F65)</f>
      </c>
      <c r="H65" s="12">
        <f>MAX(0,C65-G65)</f>
      </c>
    </row>
    <row r="66" spans="1:8" x14ac:dyDescent="0.25">
      <c r="A66" s="10">
        <v>62</v>
      </c>
      <c r="B66" s="11">
        <f>EDATE(B65,1)</f>
      </c>
      <c r="C66" s="12">
        <f>H65</f>
      </c>
      <c r="D66" s="12">
        <f>IF(C66&lt;=0,0,MIN(Eingaben!$B$7,C66+F66))</f>
      </c>
      <c r="E66" s="12">
        <f>IF(AND(C66&gt;0,MONTH(B66)=1),MIN(Eingaben!$B$9,MAX(0,C66+F66-D66)),0)</f>
      </c>
      <c r="F66" s="12">
        <f>IF(C66&lt;=0,0,C66*Eingaben!$B$6/12)</f>
      </c>
      <c r="G66" s="12">
        <f>MAX(0,D66+E66-F66)</f>
      </c>
      <c r="H66" s="12">
        <f>MAX(0,C66-G66)</f>
      </c>
    </row>
    <row r="67" spans="1:8" x14ac:dyDescent="0.25">
      <c r="A67" s="10">
        <v>63</v>
      </c>
      <c r="B67" s="11">
        <f>EDATE(B66,1)</f>
      </c>
      <c r="C67" s="12">
        <f>H66</f>
      </c>
      <c r="D67" s="12">
        <f>IF(C67&lt;=0,0,MIN(Eingaben!$B$7,C67+F67))</f>
      </c>
      <c r="E67" s="12">
        <f>IF(AND(C67&gt;0,MONTH(B67)=1),MIN(Eingaben!$B$9,MAX(0,C67+F67-D67)),0)</f>
      </c>
      <c r="F67" s="12">
        <f>IF(C67&lt;=0,0,C67*Eingaben!$B$6/12)</f>
      </c>
      <c r="G67" s="12">
        <f>MAX(0,D67+E67-F67)</f>
      </c>
      <c r="H67" s="12">
        <f>MAX(0,C67-G67)</f>
      </c>
    </row>
    <row r="68" spans="1:8" x14ac:dyDescent="0.25">
      <c r="A68" s="10">
        <v>64</v>
      </c>
      <c r="B68" s="11">
        <f>EDATE(B67,1)</f>
      </c>
      <c r="C68" s="12">
        <f>H67</f>
      </c>
      <c r="D68" s="12">
        <f>IF(C68&lt;=0,0,MIN(Eingaben!$B$7,C68+F68))</f>
      </c>
      <c r="E68" s="12">
        <f>IF(AND(C68&gt;0,MONTH(B68)=1),MIN(Eingaben!$B$9,MAX(0,C68+F68-D68)),0)</f>
      </c>
      <c r="F68" s="12">
        <f>IF(C68&lt;=0,0,C68*Eingaben!$B$6/12)</f>
      </c>
      <c r="G68" s="12">
        <f>MAX(0,D68+E68-F68)</f>
      </c>
      <c r="H68" s="12">
        <f>MAX(0,C68-G68)</f>
      </c>
    </row>
    <row r="69" spans="1:8" x14ac:dyDescent="0.25">
      <c r="A69" s="10">
        <v>65</v>
      </c>
      <c r="B69" s="11">
        <f>EDATE(B68,1)</f>
      </c>
      <c r="C69" s="12">
        <f>H68</f>
      </c>
      <c r="D69" s="12">
        <f>IF(C69&lt;=0,0,MIN(Eingaben!$B$7,C69+F69))</f>
      </c>
      <c r="E69" s="12">
        <f>IF(AND(C69&gt;0,MONTH(B69)=1),MIN(Eingaben!$B$9,MAX(0,C69+F69-D69)),0)</f>
      </c>
      <c r="F69" s="12">
        <f>IF(C69&lt;=0,0,C69*Eingaben!$B$6/12)</f>
      </c>
      <c r="G69" s="12">
        <f>MAX(0,D69+E69-F69)</f>
      </c>
      <c r="H69" s="12">
        <f>MAX(0,C69-G69)</f>
      </c>
    </row>
    <row r="70" spans="1:8" x14ac:dyDescent="0.25">
      <c r="A70" s="10">
        <v>66</v>
      </c>
      <c r="B70" s="11">
        <f>EDATE(B69,1)</f>
      </c>
      <c r="C70" s="12">
        <f>H69</f>
      </c>
      <c r="D70" s="12">
        <f>IF(C70&lt;=0,0,MIN(Eingaben!$B$7,C70+F70))</f>
      </c>
      <c r="E70" s="12">
        <f>IF(AND(C70&gt;0,MONTH(B70)=1),MIN(Eingaben!$B$9,MAX(0,C70+F70-D70)),0)</f>
      </c>
      <c r="F70" s="12">
        <f>IF(C70&lt;=0,0,C70*Eingaben!$B$6/12)</f>
      </c>
      <c r="G70" s="12">
        <f>MAX(0,D70+E70-F70)</f>
      </c>
      <c r="H70" s="12">
        <f>MAX(0,C70-G70)</f>
      </c>
    </row>
    <row r="71" spans="1:8" x14ac:dyDescent="0.25">
      <c r="A71" s="10">
        <v>67</v>
      </c>
      <c r="B71" s="11">
        <f>EDATE(B70,1)</f>
      </c>
      <c r="C71" s="12">
        <f>H70</f>
      </c>
      <c r="D71" s="12">
        <f>IF(C71&lt;=0,0,MIN(Eingaben!$B$7,C71+F71))</f>
      </c>
      <c r="E71" s="12">
        <f>IF(AND(C71&gt;0,MONTH(B71)=1),MIN(Eingaben!$B$9,MAX(0,C71+F71-D71)),0)</f>
      </c>
      <c r="F71" s="12">
        <f>IF(C71&lt;=0,0,C71*Eingaben!$B$6/12)</f>
      </c>
      <c r="G71" s="12">
        <f>MAX(0,D71+E71-F71)</f>
      </c>
      <c r="H71" s="12">
        <f>MAX(0,C71-G71)</f>
      </c>
    </row>
    <row r="72" spans="1:8" x14ac:dyDescent="0.25">
      <c r="A72" s="10">
        <v>68</v>
      </c>
      <c r="B72" s="11">
        <f>EDATE(B71,1)</f>
      </c>
      <c r="C72" s="12">
        <f>H71</f>
      </c>
      <c r="D72" s="12">
        <f>IF(C72&lt;=0,0,MIN(Eingaben!$B$7,C72+F72))</f>
      </c>
      <c r="E72" s="12">
        <f>IF(AND(C72&gt;0,MONTH(B72)=1),MIN(Eingaben!$B$9,MAX(0,C72+F72-D72)),0)</f>
      </c>
      <c r="F72" s="12">
        <f>IF(C72&lt;=0,0,C72*Eingaben!$B$6/12)</f>
      </c>
      <c r="G72" s="12">
        <f>MAX(0,D72+E72-F72)</f>
      </c>
      <c r="H72" s="12">
        <f>MAX(0,C72-G72)</f>
      </c>
    </row>
    <row r="73" spans="1:8" x14ac:dyDescent="0.25">
      <c r="A73" s="10">
        <v>69</v>
      </c>
      <c r="B73" s="11">
        <f>EDATE(B72,1)</f>
      </c>
      <c r="C73" s="12">
        <f>H72</f>
      </c>
      <c r="D73" s="12">
        <f>IF(C73&lt;=0,0,MIN(Eingaben!$B$7,C73+F73))</f>
      </c>
      <c r="E73" s="12">
        <f>IF(AND(C73&gt;0,MONTH(B73)=1),MIN(Eingaben!$B$9,MAX(0,C73+F73-D73)),0)</f>
      </c>
      <c r="F73" s="12">
        <f>IF(C73&lt;=0,0,C73*Eingaben!$B$6/12)</f>
      </c>
      <c r="G73" s="12">
        <f>MAX(0,D73+E73-F73)</f>
      </c>
      <c r="H73" s="12">
        <f>MAX(0,C73-G73)</f>
      </c>
    </row>
    <row r="74" spans="1:8" x14ac:dyDescent="0.25">
      <c r="A74" s="10">
        <v>70</v>
      </c>
      <c r="B74" s="11">
        <f>EDATE(B73,1)</f>
      </c>
      <c r="C74" s="12">
        <f>H73</f>
      </c>
      <c r="D74" s="12">
        <f>IF(C74&lt;=0,0,MIN(Eingaben!$B$7,C74+F74))</f>
      </c>
      <c r="E74" s="12">
        <f>IF(AND(C74&gt;0,MONTH(B74)=1),MIN(Eingaben!$B$9,MAX(0,C74+F74-D74)),0)</f>
      </c>
      <c r="F74" s="12">
        <f>IF(C74&lt;=0,0,C74*Eingaben!$B$6/12)</f>
      </c>
      <c r="G74" s="12">
        <f>MAX(0,D74+E74-F74)</f>
      </c>
      <c r="H74" s="12">
        <f>MAX(0,C74-G74)</f>
      </c>
    </row>
    <row r="75" spans="1:8" x14ac:dyDescent="0.25">
      <c r="A75" s="10">
        <v>71</v>
      </c>
      <c r="B75" s="11">
        <f>EDATE(B74,1)</f>
      </c>
      <c r="C75" s="12">
        <f>H74</f>
      </c>
      <c r="D75" s="12">
        <f>IF(C75&lt;=0,0,MIN(Eingaben!$B$7,C75+F75))</f>
      </c>
      <c r="E75" s="12">
        <f>IF(AND(C75&gt;0,MONTH(B75)=1),MIN(Eingaben!$B$9,MAX(0,C75+F75-D75)),0)</f>
      </c>
      <c r="F75" s="12">
        <f>IF(C75&lt;=0,0,C75*Eingaben!$B$6/12)</f>
      </c>
      <c r="G75" s="12">
        <f>MAX(0,D75+E75-F75)</f>
      </c>
      <c r="H75" s="12">
        <f>MAX(0,C75-G75)</f>
      </c>
    </row>
    <row r="76" spans="1:8" x14ac:dyDescent="0.25">
      <c r="A76" s="10">
        <v>72</v>
      </c>
      <c r="B76" s="11">
        <f>EDATE(B75,1)</f>
      </c>
      <c r="C76" s="12">
        <f>H75</f>
      </c>
      <c r="D76" s="12">
        <f>IF(C76&lt;=0,0,MIN(Eingaben!$B$7,C76+F76))</f>
      </c>
      <c r="E76" s="12">
        <f>IF(AND(C76&gt;0,MONTH(B76)=1),MIN(Eingaben!$B$9,MAX(0,C76+F76-D76)),0)</f>
      </c>
      <c r="F76" s="12">
        <f>IF(C76&lt;=0,0,C76*Eingaben!$B$6/12)</f>
      </c>
      <c r="G76" s="12">
        <f>MAX(0,D76+E76-F76)</f>
      </c>
      <c r="H76" s="12">
        <f>MAX(0,C76-G76)</f>
      </c>
    </row>
    <row r="77" spans="1:8" x14ac:dyDescent="0.25">
      <c r="A77" s="10">
        <v>73</v>
      </c>
      <c r="B77" s="11">
        <f>EDATE(B76,1)</f>
      </c>
      <c r="C77" s="12">
        <f>H76</f>
      </c>
      <c r="D77" s="12">
        <f>IF(C77&lt;=0,0,MIN(Eingaben!$B$7,C77+F77))</f>
      </c>
      <c r="E77" s="12">
        <f>IF(AND(C77&gt;0,MONTH(B77)=1),MIN(Eingaben!$B$9,MAX(0,C77+F77-D77)),0)</f>
      </c>
      <c r="F77" s="12">
        <f>IF(C77&lt;=0,0,C77*Eingaben!$B$6/12)</f>
      </c>
      <c r="G77" s="12">
        <f>MAX(0,D77+E77-F77)</f>
      </c>
      <c r="H77" s="12">
        <f>MAX(0,C77-G77)</f>
      </c>
    </row>
    <row r="78" spans="1:8" x14ac:dyDescent="0.25">
      <c r="A78" s="10">
        <v>74</v>
      </c>
      <c r="B78" s="11">
        <f>EDATE(B77,1)</f>
      </c>
      <c r="C78" s="12">
        <f>H77</f>
      </c>
      <c r="D78" s="12">
        <f>IF(C78&lt;=0,0,MIN(Eingaben!$B$7,C78+F78))</f>
      </c>
      <c r="E78" s="12">
        <f>IF(AND(C78&gt;0,MONTH(B78)=1),MIN(Eingaben!$B$9,MAX(0,C78+F78-D78)),0)</f>
      </c>
      <c r="F78" s="12">
        <f>IF(C78&lt;=0,0,C78*Eingaben!$B$6/12)</f>
      </c>
      <c r="G78" s="12">
        <f>MAX(0,D78+E78-F78)</f>
      </c>
      <c r="H78" s="12">
        <f>MAX(0,C78-G78)</f>
      </c>
    </row>
    <row r="79" spans="1:8" x14ac:dyDescent="0.25">
      <c r="A79" s="10">
        <v>75</v>
      </c>
      <c r="B79" s="11">
        <f>EDATE(B78,1)</f>
      </c>
      <c r="C79" s="12">
        <f>H78</f>
      </c>
      <c r="D79" s="12">
        <f>IF(C79&lt;=0,0,MIN(Eingaben!$B$7,C79+F79))</f>
      </c>
      <c r="E79" s="12">
        <f>IF(AND(C79&gt;0,MONTH(B79)=1),MIN(Eingaben!$B$9,MAX(0,C79+F79-D79)),0)</f>
      </c>
      <c r="F79" s="12">
        <f>IF(C79&lt;=0,0,C79*Eingaben!$B$6/12)</f>
      </c>
      <c r="G79" s="12">
        <f>MAX(0,D79+E79-F79)</f>
      </c>
      <c r="H79" s="12">
        <f>MAX(0,C79-G79)</f>
      </c>
    </row>
    <row r="80" spans="1:8" x14ac:dyDescent="0.25">
      <c r="A80" s="10">
        <v>76</v>
      </c>
      <c r="B80" s="11">
        <f>EDATE(B79,1)</f>
      </c>
      <c r="C80" s="12">
        <f>H79</f>
      </c>
      <c r="D80" s="12">
        <f>IF(C80&lt;=0,0,MIN(Eingaben!$B$7,C80+F80))</f>
      </c>
      <c r="E80" s="12">
        <f>IF(AND(C80&gt;0,MONTH(B80)=1),MIN(Eingaben!$B$9,MAX(0,C80+F80-D80)),0)</f>
      </c>
      <c r="F80" s="12">
        <f>IF(C80&lt;=0,0,C80*Eingaben!$B$6/12)</f>
      </c>
      <c r="G80" s="12">
        <f>MAX(0,D80+E80-F80)</f>
      </c>
      <c r="H80" s="12">
        <f>MAX(0,C80-G80)</f>
      </c>
    </row>
    <row r="81" spans="1:8" x14ac:dyDescent="0.25">
      <c r="A81" s="10">
        <v>77</v>
      </c>
      <c r="B81" s="11">
        <f>EDATE(B80,1)</f>
      </c>
      <c r="C81" s="12">
        <f>H80</f>
      </c>
      <c r="D81" s="12">
        <f>IF(C81&lt;=0,0,MIN(Eingaben!$B$7,C81+F81))</f>
      </c>
      <c r="E81" s="12">
        <f>IF(AND(C81&gt;0,MONTH(B81)=1),MIN(Eingaben!$B$9,MAX(0,C81+F81-D81)),0)</f>
      </c>
      <c r="F81" s="12">
        <f>IF(C81&lt;=0,0,C81*Eingaben!$B$6/12)</f>
      </c>
      <c r="G81" s="12">
        <f>MAX(0,D81+E81-F81)</f>
      </c>
      <c r="H81" s="12">
        <f>MAX(0,C81-G81)</f>
      </c>
    </row>
    <row r="82" spans="1:8" x14ac:dyDescent="0.25">
      <c r="A82" s="10">
        <v>78</v>
      </c>
      <c r="B82" s="11">
        <f>EDATE(B81,1)</f>
      </c>
      <c r="C82" s="12">
        <f>H81</f>
      </c>
      <c r="D82" s="12">
        <f>IF(C82&lt;=0,0,MIN(Eingaben!$B$7,C82+F82))</f>
      </c>
      <c r="E82" s="12">
        <f>IF(AND(C82&gt;0,MONTH(B82)=1),MIN(Eingaben!$B$9,MAX(0,C82+F82-D82)),0)</f>
      </c>
      <c r="F82" s="12">
        <f>IF(C82&lt;=0,0,C82*Eingaben!$B$6/12)</f>
      </c>
      <c r="G82" s="12">
        <f>MAX(0,D82+E82-F82)</f>
      </c>
      <c r="H82" s="12">
        <f>MAX(0,C82-G82)</f>
      </c>
    </row>
    <row r="83" spans="1:8" x14ac:dyDescent="0.25">
      <c r="A83" s="10">
        <v>79</v>
      </c>
      <c r="B83" s="11">
        <f>EDATE(B82,1)</f>
      </c>
      <c r="C83" s="12">
        <f>H82</f>
      </c>
      <c r="D83" s="12">
        <f>IF(C83&lt;=0,0,MIN(Eingaben!$B$7,C83+F83))</f>
      </c>
      <c r="E83" s="12">
        <f>IF(AND(C83&gt;0,MONTH(B83)=1),MIN(Eingaben!$B$9,MAX(0,C83+F83-D83)),0)</f>
      </c>
      <c r="F83" s="12">
        <f>IF(C83&lt;=0,0,C83*Eingaben!$B$6/12)</f>
      </c>
      <c r="G83" s="12">
        <f>MAX(0,D83+E83-F83)</f>
      </c>
      <c r="H83" s="12">
        <f>MAX(0,C83-G83)</f>
      </c>
    </row>
    <row r="84" spans="1:8" x14ac:dyDescent="0.25">
      <c r="A84" s="10">
        <v>80</v>
      </c>
      <c r="B84" s="11">
        <f>EDATE(B83,1)</f>
      </c>
      <c r="C84" s="12">
        <f>H83</f>
      </c>
      <c r="D84" s="12">
        <f>IF(C84&lt;=0,0,MIN(Eingaben!$B$7,C84+F84))</f>
      </c>
      <c r="E84" s="12">
        <f>IF(AND(C84&gt;0,MONTH(B84)=1),MIN(Eingaben!$B$9,MAX(0,C84+F84-D84)),0)</f>
      </c>
      <c r="F84" s="12">
        <f>IF(C84&lt;=0,0,C84*Eingaben!$B$6/12)</f>
      </c>
      <c r="G84" s="12">
        <f>MAX(0,D84+E84-F84)</f>
      </c>
      <c r="H84" s="12">
        <f>MAX(0,C84-G84)</f>
      </c>
    </row>
    <row r="85" spans="1:8" x14ac:dyDescent="0.25">
      <c r="A85" s="10">
        <v>81</v>
      </c>
      <c r="B85" s="11">
        <f>EDATE(B84,1)</f>
      </c>
      <c r="C85" s="12">
        <f>H84</f>
      </c>
      <c r="D85" s="12">
        <f>IF(C85&lt;=0,0,MIN(Eingaben!$B$7,C85+F85))</f>
      </c>
      <c r="E85" s="12">
        <f>IF(AND(C85&gt;0,MONTH(B85)=1),MIN(Eingaben!$B$9,MAX(0,C85+F85-D85)),0)</f>
      </c>
      <c r="F85" s="12">
        <f>IF(C85&lt;=0,0,C85*Eingaben!$B$6/12)</f>
      </c>
      <c r="G85" s="12">
        <f>MAX(0,D85+E85-F85)</f>
      </c>
      <c r="H85" s="12">
        <f>MAX(0,C85-G85)</f>
      </c>
    </row>
    <row r="86" spans="1:8" x14ac:dyDescent="0.25">
      <c r="A86" s="10">
        <v>82</v>
      </c>
      <c r="B86" s="11">
        <f>EDATE(B85,1)</f>
      </c>
      <c r="C86" s="12">
        <f>H85</f>
      </c>
      <c r="D86" s="12">
        <f>IF(C86&lt;=0,0,MIN(Eingaben!$B$7,C86+F86))</f>
      </c>
      <c r="E86" s="12">
        <f>IF(AND(C86&gt;0,MONTH(B86)=1),MIN(Eingaben!$B$9,MAX(0,C86+F86-D86)),0)</f>
      </c>
      <c r="F86" s="12">
        <f>IF(C86&lt;=0,0,C86*Eingaben!$B$6/12)</f>
      </c>
      <c r="G86" s="12">
        <f>MAX(0,D86+E86-F86)</f>
      </c>
      <c r="H86" s="12">
        <f>MAX(0,C86-G86)</f>
      </c>
    </row>
    <row r="87" spans="1:8" x14ac:dyDescent="0.25">
      <c r="A87" s="10">
        <v>83</v>
      </c>
      <c r="B87" s="11">
        <f>EDATE(B86,1)</f>
      </c>
      <c r="C87" s="12">
        <f>H86</f>
      </c>
      <c r="D87" s="12">
        <f>IF(C87&lt;=0,0,MIN(Eingaben!$B$7,C87+F87))</f>
      </c>
      <c r="E87" s="12">
        <f>IF(AND(C87&gt;0,MONTH(B87)=1),MIN(Eingaben!$B$9,MAX(0,C87+F87-D87)),0)</f>
      </c>
      <c r="F87" s="12">
        <f>IF(C87&lt;=0,0,C87*Eingaben!$B$6/12)</f>
      </c>
      <c r="G87" s="12">
        <f>MAX(0,D87+E87-F87)</f>
      </c>
      <c r="H87" s="12">
        <f>MAX(0,C87-G87)</f>
      </c>
    </row>
    <row r="88" spans="1:8" x14ac:dyDescent="0.25">
      <c r="A88" s="10">
        <v>84</v>
      </c>
      <c r="B88" s="11">
        <f>EDATE(B87,1)</f>
      </c>
      <c r="C88" s="12">
        <f>H87</f>
      </c>
      <c r="D88" s="12">
        <f>IF(C88&lt;=0,0,MIN(Eingaben!$B$7,C88+F88))</f>
      </c>
      <c r="E88" s="12">
        <f>IF(AND(C88&gt;0,MONTH(B88)=1),MIN(Eingaben!$B$9,MAX(0,C88+F88-D88)),0)</f>
      </c>
      <c r="F88" s="12">
        <f>IF(C88&lt;=0,0,C88*Eingaben!$B$6/12)</f>
      </c>
      <c r="G88" s="12">
        <f>MAX(0,D88+E88-F88)</f>
      </c>
      <c r="H88" s="12">
        <f>MAX(0,C88-G88)</f>
      </c>
    </row>
    <row r="89" spans="1:8" x14ac:dyDescent="0.25">
      <c r="A89" s="10">
        <v>85</v>
      </c>
      <c r="B89" s="11">
        <f>EDATE(B88,1)</f>
      </c>
      <c r="C89" s="12">
        <f>H88</f>
      </c>
      <c r="D89" s="12">
        <f>IF(C89&lt;=0,0,MIN(Eingaben!$B$7,C89+F89))</f>
      </c>
      <c r="E89" s="12">
        <f>IF(AND(C89&gt;0,MONTH(B89)=1),MIN(Eingaben!$B$9,MAX(0,C89+F89-D89)),0)</f>
      </c>
      <c r="F89" s="12">
        <f>IF(C89&lt;=0,0,C89*Eingaben!$B$6/12)</f>
      </c>
      <c r="G89" s="12">
        <f>MAX(0,D89+E89-F89)</f>
      </c>
      <c r="H89" s="12">
        <f>MAX(0,C89-G89)</f>
      </c>
    </row>
    <row r="90" spans="1:8" x14ac:dyDescent="0.25">
      <c r="A90" s="10">
        <v>86</v>
      </c>
      <c r="B90" s="11">
        <f>EDATE(B89,1)</f>
      </c>
      <c r="C90" s="12">
        <f>H89</f>
      </c>
      <c r="D90" s="12">
        <f>IF(C90&lt;=0,0,MIN(Eingaben!$B$7,C90+F90))</f>
      </c>
      <c r="E90" s="12">
        <f>IF(AND(C90&gt;0,MONTH(B90)=1),MIN(Eingaben!$B$9,MAX(0,C90+F90-D90)),0)</f>
      </c>
      <c r="F90" s="12">
        <f>IF(C90&lt;=0,0,C90*Eingaben!$B$6/12)</f>
      </c>
      <c r="G90" s="12">
        <f>MAX(0,D90+E90-F90)</f>
      </c>
      <c r="H90" s="12">
        <f>MAX(0,C90-G90)</f>
      </c>
    </row>
    <row r="91" spans="1:8" x14ac:dyDescent="0.25">
      <c r="A91" s="10">
        <v>87</v>
      </c>
      <c r="B91" s="11">
        <f>EDATE(B90,1)</f>
      </c>
      <c r="C91" s="12">
        <f>H90</f>
      </c>
      <c r="D91" s="12">
        <f>IF(C91&lt;=0,0,MIN(Eingaben!$B$7,C91+F91))</f>
      </c>
      <c r="E91" s="12">
        <f>IF(AND(C91&gt;0,MONTH(B91)=1),MIN(Eingaben!$B$9,MAX(0,C91+F91-D91)),0)</f>
      </c>
      <c r="F91" s="12">
        <f>IF(C91&lt;=0,0,C91*Eingaben!$B$6/12)</f>
      </c>
      <c r="G91" s="12">
        <f>MAX(0,D91+E91-F91)</f>
      </c>
      <c r="H91" s="12">
        <f>MAX(0,C91-G91)</f>
      </c>
    </row>
    <row r="92" spans="1:8" x14ac:dyDescent="0.25">
      <c r="A92" s="10">
        <v>88</v>
      </c>
      <c r="B92" s="11">
        <f>EDATE(B91,1)</f>
      </c>
      <c r="C92" s="12">
        <f>H91</f>
      </c>
      <c r="D92" s="12">
        <f>IF(C92&lt;=0,0,MIN(Eingaben!$B$7,C92+F92))</f>
      </c>
      <c r="E92" s="12">
        <f>IF(AND(C92&gt;0,MONTH(B92)=1),MIN(Eingaben!$B$9,MAX(0,C92+F92-D92)),0)</f>
      </c>
      <c r="F92" s="12">
        <f>IF(C92&lt;=0,0,C92*Eingaben!$B$6/12)</f>
      </c>
      <c r="G92" s="12">
        <f>MAX(0,D92+E92-F92)</f>
      </c>
      <c r="H92" s="12">
        <f>MAX(0,C92-G92)</f>
      </c>
    </row>
    <row r="93" spans="1:8" x14ac:dyDescent="0.25">
      <c r="A93" s="10">
        <v>89</v>
      </c>
      <c r="B93" s="11">
        <f>EDATE(B92,1)</f>
      </c>
      <c r="C93" s="12">
        <f>H92</f>
      </c>
      <c r="D93" s="12">
        <f>IF(C93&lt;=0,0,MIN(Eingaben!$B$7,C93+F93))</f>
      </c>
      <c r="E93" s="12">
        <f>IF(AND(C93&gt;0,MONTH(B93)=1),MIN(Eingaben!$B$9,MAX(0,C93+F93-D93)),0)</f>
      </c>
      <c r="F93" s="12">
        <f>IF(C93&lt;=0,0,C93*Eingaben!$B$6/12)</f>
      </c>
      <c r="G93" s="12">
        <f>MAX(0,D93+E93-F93)</f>
      </c>
      <c r="H93" s="12">
        <f>MAX(0,C93-G93)</f>
      </c>
    </row>
    <row r="94" spans="1:8" x14ac:dyDescent="0.25">
      <c r="A94" s="10">
        <v>90</v>
      </c>
      <c r="B94" s="11">
        <f>EDATE(B93,1)</f>
      </c>
      <c r="C94" s="12">
        <f>H93</f>
      </c>
      <c r="D94" s="12">
        <f>IF(C94&lt;=0,0,MIN(Eingaben!$B$7,C94+F94))</f>
      </c>
      <c r="E94" s="12">
        <f>IF(AND(C94&gt;0,MONTH(B94)=1),MIN(Eingaben!$B$9,MAX(0,C94+F94-D94)),0)</f>
      </c>
      <c r="F94" s="12">
        <f>IF(C94&lt;=0,0,C94*Eingaben!$B$6/12)</f>
      </c>
      <c r="G94" s="12">
        <f>MAX(0,D94+E94-F94)</f>
      </c>
      <c r="H94" s="12">
        <f>MAX(0,C94-G94)</f>
      </c>
    </row>
    <row r="95" spans="1:8" x14ac:dyDescent="0.25">
      <c r="A95" s="10">
        <v>91</v>
      </c>
      <c r="B95" s="11">
        <f>EDATE(B94,1)</f>
      </c>
      <c r="C95" s="12">
        <f>H94</f>
      </c>
      <c r="D95" s="12">
        <f>IF(C95&lt;=0,0,MIN(Eingaben!$B$7,C95+F95))</f>
      </c>
      <c r="E95" s="12">
        <f>IF(AND(C95&gt;0,MONTH(B95)=1),MIN(Eingaben!$B$9,MAX(0,C95+F95-D95)),0)</f>
      </c>
      <c r="F95" s="12">
        <f>IF(C95&lt;=0,0,C95*Eingaben!$B$6/12)</f>
      </c>
      <c r="G95" s="12">
        <f>MAX(0,D95+E95-F95)</f>
      </c>
      <c r="H95" s="12">
        <f>MAX(0,C95-G95)</f>
      </c>
    </row>
    <row r="96" spans="1:8" x14ac:dyDescent="0.25">
      <c r="A96" s="10">
        <v>92</v>
      </c>
      <c r="B96" s="11">
        <f>EDATE(B95,1)</f>
      </c>
      <c r="C96" s="12">
        <f>H95</f>
      </c>
      <c r="D96" s="12">
        <f>IF(C96&lt;=0,0,MIN(Eingaben!$B$7,C96+F96))</f>
      </c>
      <c r="E96" s="12">
        <f>IF(AND(C96&gt;0,MONTH(B96)=1),MIN(Eingaben!$B$9,MAX(0,C96+F96-D96)),0)</f>
      </c>
      <c r="F96" s="12">
        <f>IF(C96&lt;=0,0,C96*Eingaben!$B$6/12)</f>
      </c>
      <c r="G96" s="12">
        <f>MAX(0,D96+E96-F96)</f>
      </c>
      <c r="H96" s="12">
        <f>MAX(0,C96-G96)</f>
      </c>
    </row>
    <row r="97" spans="1:8" x14ac:dyDescent="0.25">
      <c r="A97" s="10">
        <v>93</v>
      </c>
      <c r="B97" s="11">
        <f>EDATE(B96,1)</f>
      </c>
      <c r="C97" s="12">
        <f>H96</f>
      </c>
      <c r="D97" s="12">
        <f>IF(C97&lt;=0,0,MIN(Eingaben!$B$7,C97+F97))</f>
      </c>
      <c r="E97" s="12">
        <f>IF(AND(C97&gt;0,MONTH(B97)=1),MIN(Eingaben!$B$9,MAX(0,C97+F97-D97)),0)</f>
      </c>
      <c r="F97" s="12">
        <f>IF(C97&lt;=0,0,C97*Eingaben!$B$6/12)</f>
      </c>
      <c r="G97" s="12">
        <f>MAX(0,D97+E97-F97)</f>
      </c>
      <c r="H97" s="12">
        <f>MAX(0,C97-G97)</f>
      </c>
    </row>
    <row r="98" spans="1:8" x14ac:dyDescent="0.25">
      <c r="A98" s="10">
        <v>94</v>
      </c>
      <c r="B98" s="11">
        <f>EDATE(B97,1)</f>
      </c>
      <c r="C98" s="12">
        <f>H97</f>
      </c>
      <c r="D98" s="12">
        <f>IF(C98&lt;=0,0,MIN(Eingaben!$B$7,C98+F98))</f>
      </c>
      <c r="E98" s="12">
        <f>IF(AND(C98&gt;0,MONTH(B98)=1),MIN(Eingaben!$B$9,MAX(0,C98+F98-D98)),0)</f>
      </c>
      <c r="F98" s="12">
        <f>IF(C98&lt;=0,0,C98*Eingaben!$B$6/12)</f>
      </c>
      <c r="G98" s="12">
        <f>MAX(0,D98+E98-F98)</f>
      </c>
      <c r="H98" s="12">
        <f>MAX(0,C98-G98)</f>
      </c>
    </row>
    <row r="99" spans="1:8" x14ac:dyDescent="0.25">
      <c r="A99" s="10">
        <v>95</v>
      </c>
      <c r="B99" s="11">
        <f>EDATE(B98,1)</f>
      </c>
      <c r="C99" s="12">
        <f>H98</f>
      </c>
      <c r="D99" s="12">
        <f>IF(C99&lt;=0,0,MIN(Eingaben!$B$7,C99+F99))</f>
      </c>
      <c r="E99" s="12">
        <f>IF(AND(C99&gt;0,MONTH(B99)=1),MIN(Eingaben!$B$9,MAX(0,C99+F99-D99)),0)</f>
      </c>
      <c r="F99" s="12">
        <f>IF(C99&lt;=0,0,C99*Eingaben!$B$6/12)</f>
      </c>
      <c r="G99" s="12">
        <f>MAX(0,D99+E99-F99)</f>
      </c>
      <c r="H99" s="12">
        <f>MAX(0,C99-G99)</f>
      </c>
    </row>
    <row r="100" spans="1:8" x14ac:dyDescent="0.25">
      <c r="A100" s="10">
        <v>96</v>
      </c>
      <c r="B100" s="11">
        <f>EDATE(B99,1)</f>
      </c>
      <c r="C100" s="12">
        <f>H99</f>
      </c>
      <c r="D100" s="12">
        <f>IF(C100&lt;=0,0,MIN(Eingaben!$B$7,C100+F100))</f>
      </c>
      <c r="E100" s="12">
        <f>IF(AND(C100&gt;0,MONTH(B100)=1),MIN(Eingaben!$B$9,MAX(0,C100+F100-D100)),0)</f>
      </c>
      <c r="F100" s="12">
        <f>IF(C100&lt;=0,0,C100*Eingaben!$B$6/12)</f>
      </c>
      <c r="G100" s="12">
        <f>MAX(0,D100+E100-F100)</f>
      </c>
      <c r="H100" s="12">
        <f>MAX(0,C100-G100)</f>
      </c>
    </row>
    <row r="101" spans="1:8" x14ac:dyDescent="0.25">
      <c r="A101" s="10">
        <v>97</v>
      </c>
      <c r="B101" s="11">
        <f>EDATE(B100,1)</f>
      </c>
      <c r="C101" s="12">
        <f>H100</f>
      </c>
      <c r="D101" s="12">
        <f>IF(C101&lt;=0,0,MIN(Eingaben!$B$7,C101+F101))</f>
      </c>
      <c r="E101" s="12">
        <f>IF(AND(C101&gt;0,MONTH(B101)=1),MIN(Eingaben!$B$9,MAX(0,C101+F101-D101)),0)</f>
      </c>
      <c r="F101" s="12">
        <f>IF(C101&lt;=0,0,C101*Eingaben!$B$6/12)</f>
      </c>
      <c r="G101" s="12">
        <f>MAX(0,D101+E101-F101)</f>
      </c>
      <c r="H101" s="12">
        <f>MAX(0,C101-G101)</f>
      </c>
    </row>
    <row r="102" spans="1:8" x14ac:dyDescent="0.25">
      <c r="A102" s="10">
        <v>98</v>
      </c>
      <c r="B102" s="11">
        <f>EDATE(B101,1)</f>
      </c>
      <c r="C102" s="12">
        <f>H101</f>
      </c>
      <c r="D102" s="12">
        <f>IF(C102&lt;=0,0,MIN(Eingaben!$B$7,C102+F102))</f>
      </c>
      <c r="E102" s="12">
        <f>IF(AND(C102&gt;0,MONTH(B102)=1),MIN(Eingaben!$B$9,MAX(0,C102+F102-D102)),0)</f>
      </c>
      <c r="F102" s="12">
        <f>IF(C102&lt;=0,0,C102*Eingaben!$B$6/12)</f>
      </c>
      <c r="G102" s="12">
        <f>MAX(0,D102+E102-F102)</f>
      </c>
      <c r="H102" s="12">
        <f>MAX(0,C102-G102)</f>
      </c>
    </row>
    <row r="103" spans="1:8" x14ac:dyDescent="0.25">
      <c r="A103" s="10">
        <v>99</v>
      </c>
      <c r="B103" s="11">
        <f>EDATE(B102,1)</f>
      </c>
      <c r="C103" s="12">
        <f>H102</f>
      </c>
      <c r="D103" s="12">
        <f>IF(C103&lt;=0,0,MIN(Eingaben!$B$7,C103+F103))</f>
      </c>
      <c r="E103" s="12">
        <f>IF(AND(C103&gt;0,MONTH(B103)=1),MIN(Eingaben!$B$9,MAX(0,C103+F103-D103)),0)</f>
      </c>
      <c r="F103" s="12">
        <f>IF(C103&lt;=0,0,C103*Eingaben!$B$6/12)</f>
      </c>
      <c r="G103" s="12">
        <f>MAX(0,D103+E103-F103)</f>
      </c>
      <c r="H103" s="12">
        <f>MAX(0,C103-G103)</f>
      </c>
    </row>
    <row r="104" spans="1:8" x14ac:dyDescent="0.25">
      <c r="A104" s="10">
        <v>100</v>
      </c>
      <c r="B104" s="11">
        <f>EDATE(B103,1)</f>
      </c>
      <c r="C104" s="12">
        <f>H103</f>
      </c>
      <c r="D104" s="12">
        <f>IF(C104&lt;=0,0,MIN(Eingaben!$B$7,C104+F104))</f>
      </c>
      <c r="E104" s="12">
        <f>IF(AND(C104&gt;0,MONTH(B104)=1),MIN(Eingaben!$B$9,MAX(0,C104+F104-D104)),0)</f>
      </c>
      <c r="F104" s="12">
        <f>IF(C104&lt;=0,0,C104*Eingaben!$B$6/12)</f>
      </c>
      <c r="G104" s="12">
        <f>MAX(0,D104+E104-F104)</f>
      </c>
      <c r="H104" s="12">
        <f>MAX(0,C104-G104)</f>
      </c>
    </row>
    <row r="105" spans="1:8" x14ac:dyDescent="0.25">
      <c r="A105" s="10">
        <v>101</v>
      </c>
      <c r="B105" s="11">
        <f>EDATE(B104,1)</f>
      </c>
      <c r="C105" s="12">
        <f>H104</f>
      </c>
      <c r="D105" s="12">
        <f>IF(C105&lt;=0,0,MIN(Eingaben!$B$7,C105+F105))</f>
      </c>
      <c r="E105" s="12">
        <f>IF(AND(C105&gt;0,MONTH(B105)=1),MIN(Eingaben!$B$9,MAX(0,C105+F105-D105)),0)</f>
      </c>
      <c r="F105" s="12">
        <f>IF(C105&lt;=0,0,C105*Eingaben!$B$6/12)</f>
      </c>
      <c r="G105" s="12">
        <f>MAX(0,D105+E105-F105)</f>
      </c>
      <c r="H105" s="12">
        <f>MAX(0,C105-G105)</f>
      </c>
    </row>
    <row r="106" spans="1:8" x14ac:dyDescent="0.25">
      <c r="A106" s="10">
        <v>102</v>
      </c>
      <c r="B106" s="11">
        <f>EDATE(B105,1)</f>
      </c>
      <c r="C106" s="12">
        <f>H105</f>
      </c>
      <c r="D106" s="12">
        <f>IF(C106&lt;=0,0,MIN(Eingaben!$B$7,C106+F106))</f>
      </c>
      <c r="E106" s="12">
        <f>IF(AND(C106&gt;0,MONTH(B106)=1),MIN(Eingaben!$B$9,MAX(0,C106+F106-D106)),0)</f>
      </c>
      <c r="F106" s="12">
        <f>IF(C106&lt;=0,0,C106*Eingaben!$B$6/12)</f>
      </c>
      <c r="G106" s="12">
        <f>MAX(0,D106+E106-F106)</f>
      </c>
      <c r="H106" s="12">
        <f>MAX(0,C106-G106)</f>
      </c>
    </row>
    <row r="107" spans="1:8" x14ac:dyDescent="0.25">
      <c r="A107" s="10">
        <v>103</v>
      </c>
      <c r="B107" s="11">
        <f>EDATE(B106,1)</f>
      </c>
      <c r="C107" s="12">
        <f>H106</f>
      </c>
      <c r="D107" s="12">
        <f>IF(C107&lt;=0,0,MIN(Eingaben!$B$7,C107+F107))</f>
      </c>
      <c r="E107" s="12">
        <f>IF(AND(C107&gt;0,MONTH(B107)=1),MIN(Eingaben!$B$9,MAX(0,C107+F107-D107)),0)</f>
      </c>
      <c r="F107" s="12">
        <f>IF(C107&lt;=0,0,C107*Eingaben!$B$6/12)</f>
      </c>
      <c r="G107" s="12">
        <f>MAX(0,D107+E107-F107)</f>
      </c>
      <c r="H107" s="12">
        <f>MAX(0,C107-G107)</f>
      </c>
    </row>
    <row r="108" spans="1:8" x14ac:dyDescent="0.25">
      <c r="A108" s="10">
        <v>104</v>
      </c>
      <c r="B108" s="11">
        <f>EDATE(B107,1)</f>
      </c>
      <c r="C108" s="12">
        <f>H107</f>
      </c>
      <c r="D108" s="12">
        <f>IF(C108&lt;=0,0,MIN(Eingaben!$B$7,C108+F108))</f>
      </c>
      <c r="E108" s="12">
        <f>IF(AND(C108&gt;0,MONTH(B108)=1),MIN(Eingaben!$B$9,MAX(0,C108+F108-D108)),0)</f>
      </c>
      <c r="F108" s="12">
        <f>IF(C108&lt;=0,0,C108*Eingaben!$B$6/12)</f>
      </c>
      <c r="G108" s="12">
        <f>MAX(0,D108+E108-F108)</f>
      </c>
      <c r="H108" s="12">
        <f>MAX(0,C108-G108)</f>
      </c>
    </row>
    <row r="109" spans="1:8" x14ac:dyDescent="0.25">
      <c r="A109" s="10">
        <v>105</v>
      </c>
      <c r="B109" s="11">
        <f>EDATE(B108,1)</f>
      </c>
      <c r="C109" s="12">
        <f>H108</f>
      </c>
      <c r="D109" s="12">
        <f>IF(C109&lt;=0,0,MIN(Eingaben!$B$7,C109+F109))</f>
      </c>
      <c r="E109" s="12">
        <f>IF(AND(C109&gt;0,MONTH(B109)=1),MIN(Eingaben!$B$9,MAX(0,C109+F109-D109)),0)</f>
      </c>
      <c r="F109" s="12">
        <f>IF(C109&lt;=0,0,C109*Eingaben!$B$6/12)</f>
      </c>
      <c r="G109" s="12">
        <f>MAX(0,D109+E109-F109)</f>
      </c>
      <c r="H109" s="12">
        <f>MAX(0,C109-G109)</f>
      </c>
    </row>
    <row r="110" spans="1:8" x14ac:dyDescent="0.25">
      <c r="A110" s="10">
        <v>106</v>
      </c>
      <c r="B110" s="11">
        <f>EDATE(B109,1)</f>
      </c>
      <c r="C110" s="12">
        <f>H109</f>
      </c>
      <c r="D110" s="12">
        <f>IF(C110&lt;=0,0,MIN(Eingaben!$B$7,C110+F110))</f>
      </c>
      <c r="E110" s="12">
        <f>IF(AND(C110&gt;0,MONTH(B110)=1),MIN(Eingaben!$B$9,MAX(0,C110+F110-D110)),0)</f>
      </c>
      <c r="F110" s="12">
        <f>IF(C110&lt;=0,0,C110*Eingaben!$B$6/12)</f>
      </c>
      <c r="G110" s="12">
        <f>MAX(0,D110+E110-F110)</f>
      </c>
      <c r="H110" s="12">
        <f>MAX(0,C110-G110)</f>
      </c>
    </row>
    <row r="111" spans="1:8" x14ac:dyDescent="0.25">
      <c r="A111" s="10">
        <v>107</v>
      </c>
      <c r="B111" s="11">
        <f>EDATE(B110,1)</f>
      </c>
      <c r="C111" s="12">
        <f>H110</f>
      </c>
      <c r="D111" s="12">
        <f>IF(C111&lt;=0,0,MIN(Eingaben!$B$7,C111+F111))</f>
      </c>
      <c r="E111" s="12">
        <f>IF(AND(C111&gt;0,MONTH(B111)=1),MIN(Eingaben!$B$9,MAX(0,C111+F111-D111)),0)</f>
      </c>
      <c r="F111" s="12">
        <f>IF(C111&lt;=0,0,C111*Eingaben!$B$6/12)</f>
      </c>
      <c r="G111" s="12">
        <f>MAX(0,D111+E111-F111)</f>
      </c>
      <c r="H111" s="12">
        <f>MAX(0,C111-G111)</f>
      </c>
    </row>
    <row r="112" spans="1:8" x14ac:dyDescent="0.25">
      <c r="A112" s="10">
        <v>108</v>
      </c>
      <c r="B112" s="11">
        <f>EDATE(B111,1)</f>
      </c>
      <c r="C112" s="12">
        <f>H111</f>
      </c>
      <c r="D112" s="12">
        <f>IF(C112&lt;=0,0,MIN(Eingaben!$B$7,C112+F112))</f>
      </c>
      <c r="E112" s="12">
        <f>IF(AND(C112&gt;0,MONTH(B112)=1),MIN(Eingaben!$B$9,MAX(0,C112+F112-D112)),0)</f>
      </c>
      <c r="F112" s="12">
        <f>IF(C112&lt;=0,0,C112*Eingaben!$B$6/12)</f>
      </c>
      <c r="G112" s="12">
        <f>MAX(0,D112+E112-F112)</f>
      </c>
      <c r="H112" s="12">
        <f>MAX(0,C112-G112)</f>
      </c>
    </row>
    <row r="113" spans="1:8" x14ac:dyDescent="0.25">
      <c r="A113" s="10">
        <v>109</v>
      </c>
      <c r="B113" s="11">
        <f>EDATE(B112,1)</f>
      </c>
      <c r="C113" s="12">
        <f>H112</f>
      </c>
      <c r="D113" s="12">
        <f>IF(C113&lt;=0,0,MIN(Eingaben!$B$7,C113+F113))</f>
      </c>
      <c r="E113" s="12">
        <f>IF(AND(C113&gt;0,MONTH(B113)=1),MIN(Eingaben!$B$9,MAX(0,C113+F113-D113)),0)</f>
      </c>
      <c r="F113" s="12">
        <f>IF(C113&lt;=0,0,C113*Eingaben!$B$6/12)</f>
      </c>
      <c r="G113" s="12">
        <f>MAX(0,D113+E113-F113)</f>
      </c>
      <c r="H113" s="12">
        <f>MAX(0,C113-G113)</f>
      </c>
    </row>
    <row r="114" spans="1:8" x14ac:dyDescent="0.25">
      <c r="A114" s="10">
        <v>110</v>
      </c>
      <c r="B114" s="11">
        <f>EDATE(B113,1)</f>
      </c>
      <c r="C114" s="12">
        <f>H113</f>
      </c>
      <c r="D114" s="12">
        <f>IF(C114&lt;=0,0,MIN(Eingaben!$B$7,C114+F114))</f>
      </c>
      <c r="E114" s="12">
        <f>IF(AND(C114&gt;0,MONTH(B114)=1),MIN(Eingaben!$B$9,MAX(0,C114+F114-D114)),0)</f>
      </c>
      <c r="F114" s="12">
        <f>IF(C114&lt;=0,0,C114*Eingaben!$B$6/12)</f>
      </c>
      <c r="G114" s="12">
        <f>MAX(0,D114+E114-F114)</f>
      </c>
      <c r="H114" s="12">
        <f>MAX(0,C114-G114)</f>
      </c>
    </row>
    <row r="115" spans="1:8" x14ac:dyDescent="0.25">
      <c r="A115" s="10">
        <v>111</v>
      </c>
      <c r="B115" s="11">
        <f>EDATE(B114,1)</f>
      </c>
      <c r="C115" s="12">
        <f>H114</f>
      </c>
      <c r="D115" s="12">
        <f>IF(C115&lt;=0,0,MIN(Eingaben!$B$7,C115+F115))</f>
      </c>
      <c r="E115" s="12">
        <f>IF(AND(C115&gt;0,MONTH(B115)=1),MIN(Eingaben!$B$9,MAX(0,C115+F115-D115)),0)</f>
      </c>
      <c r="F115" s="12">
        <f>IF(C115&lt;=0,0,C115*Eingaben!$B$6/12)</f>
      </c>
      <c r="G115" s="12">
        <f>MAX(0,D115+E115-F115)</f>
      </c>
      <c r="H115" s="12">
        <f>MAX(0,C115-G115)</f>
      </c>
    </row>
    <row r="116" spans="1:8" x14ac:dyDescent="0.25">
      <c r="A116" s="10">
        <v>112</v>
      </c>
      <c r="B116" s="11">
        <f>EDATE(B115,1)</f>
      </c>
      <c r="C116" s="12">
        <f>H115</f>
      </c>
      <c r="D116" s="12">
        <f>IF(C116&lt;=0,0,MIN(Eingaben!$B$7,C116+F116))</f>
      </c>
      <c r="E116" s="12">
        <f>IF(AND(C116&gt;0,MONTH(B116)=1),MIN(Eingaben!$B$9,MAX(0,C116+F116-D116)),0)</f>
      </c>
      <c r="F116" s="12">
        <f>IF(C116&lt;=0,0,C116*Eingaben!$B$6/12)</f>
      </c>
      <c r="G116" s="12">
        <f>MAX(0,D116+E116-F116)</f>
      </c>
      <c r="H116" s="12">
        <f>MAX(0,C116-G116)</f>
      </c>
    </row>
    <row r="117" spans="1:8" x14ac:dyDescent="0.25">
      <c r="A117" s="10">
        <v>113</v>
      </c>
      <c r="B117" s="11">
        <f>EDATE(B116,1)</f>
      </c>
      <c r="C117" s="12">
        <f>H116</f>
      </c>
      <c r="D117" s="12">
        <f>IF(C117&lt;=0,0,MIN(Eingaben!$B$7,C117+F117))</f>
      </c>
      <c r="E117" s="12">
        <f>IF(AND(C117&gt;0,MONTH(B117)=1),MIN(Eingaben!$B$9,MAX(0,C117+F117-D117)),0)</f>
      </c>
      <c r="F117" s="12">
        <f>IF(C117&lt;=0,0,C117*Eingaben!$B$6/12)</f>
      </c>
      <c r="G117" s="12">
        <f>MAX(0,D117+E117-F117)</f>
      </c>
      <c r="H117" s="12">
        <f>MAX(0,C117-G117)</f>
      </c>
    </row>
    <row r="118" spans="1:8" x14ac:dyDescent="0.25">
      <c r="A118" s="10">
        <v>114</v>
      </c>
      <c r="B118" s="11">
        <f>EDATE(B117,1)</f>
      </c>
      <c r="C118" s="12">
        <f>H117</f>
      </c>
      <c r="D118" s="12">
        <f>IF(C118&lt;=0,0,MIN(Eingaben!$B$7,C118+F118))</f>
      </c>
      <c r="E118" s="12">
        <f>IF(AND(C118&gt;0,MONTH(B118)=1),MIN(Eingaben!$B$9,MAX(0,C118+F118-D118)),0)</f>
      </c>
      <c r="F118" s="12">
        <f>IF(C118&lt;=0,0,C118*Eingaben!$B$6/12)</f>
      </c>
      <c r="G118" s="12">
        <f>MAX(0,D118+E118-F118)</f>
      </c>
      <c r="H118" s="12">
        <f>MAX(0,C118-G118)</f>
      </c>
    </row>
    <row r="119" spans="1:8" x14ac:dyDescent="0.25">
      <c r="A119" s="10">
        <v>115</v>
      </c>
      <c r="B119" s="11">
        <f>EDATE(B118,1)</f>
      </c>
      <c r="C119" s="12">
        <f>H118</f>
      </c>
      <c r="D119" s="12">
        <f>IF(C119&lt;=0,0,MIN(Eingaben!$B$7,C119+F119))</f>
      </c>
      <c r="E119" s="12">
        <f>IF(AND(C119&gt;0,MONTH(B119)=1),MIN(Eingaben!$B$9,MAX(0,C119+F119-D119)),0)</f>
      </c>
      <c r="F119" s="12">
        <f>IF(C119&lt;=0,0,C119*Eingaben!$B$6/12)</f>
      </c>
      <c r="G119" s="12">
        <f>MAX(0,D119+E119-F119)</f>
      </c>
      <c r="H119" s="12">
        <f>MAX(0,C119-G119)</f>
      </c>
    </row>
    <row r="120" spans="1:8" x14ac:dyDescent="0.25">
      <c r="A120" s="10">
        <v>116</v>
      </c>
      <c r="B120" s="11">
        <f>EDATE(B119,1)</f>
      </c>
      <c r="C120" s="12">
        <f>H119</f>
      </c>
      <c r="D120" s="12">
        <f>IF(C120&lt;=0,0,MIN(Eingaben!$B$7,C120+F120))</f>
      </c>
      <c r="E120" s="12">
        <f>IF(AND(C120&gt;0,MONTH(B120)=1),MIN(Eingaben!$B$9,MAX(0,C120+F120-D120)),0)</f>
      </c>
      <c r="F120" s="12">
        <f>IF(C120&lt;=0,0,C120*Eingaben!$B$6/12)</f>
      </c>
      <c r="G120" s="12">
        <f>MAX(0,D120+E120-F120)</f>
      </c>
      <c r="H120" s="12">
        <f>MAX(0,C120-G120)</f>
      </c>
    </row>
    <row r="121" spans="1:8" x14ac:dyDescent="0.25">
      <c r="A121" s="10">
        <v>117</v>
      </c>
      <c r="B121" s="11">
        <f>EDATE(B120,1)</f>
      </c>
      <c r="C121" s="12">
        <f>H120</f>
      </c>
      <c r="D121" s="12">
        <f>IF(C121&lt;=0,0,MIN(Eingaben!$B$7,C121+F121))</f>
      </c>
      <c r="E121" s="12">
        <f>IF(AND(C121&gt;0,MONTH(B121)=1),MIN(Eingaben!$B$9,MAX(0,C121+F121-D121)),0)</f>
      </c>
      <c r="F121" s="12">
        <f>IF(C121&lt;=0,0,C121*Eingaben!$B$6/12)</f>
      </c>
      <c r="G121" s="12">
        <f>MAX(0,D121+E121-F121)</f>
      </c>
      <c r="H121" s="12">
        <f>MAX(0,C121-G121)</f>
      </c>
    </row>
    <row r="122" spans="1:8" x14ac:dyDescent="0.25">
      <c r="A122" s="10">
        <v>118</v>
      </c>
      <c r="B122" s="11">
        <f>EDATE(B121,1)</f>
      </c>
      <c r="C122" s="12">
        <f>H121</f>
      </c>
      <c r="D122" s="12">
        <f>IF(C122&lt;=0,0,MIN(Eingaben!$B$7,C122+F122))</f>
      </c>
      <c r="E122" s="12">
        <f>IF(AND(C122&gt;0,MONTH(B122)=1),MIN(Eingaben!$B$9,MAX(0,C122+F122-D122)),0)</f>
      </c>
      <c r="F122" s="12">
        <f>IF(C122&lt;=0,0,C122*Eingaben!$B$6/12)</f>
      </c>
      <c r="G122" s="12">
        <f>MAX(0,D122+E122-F122)</f>
      </c>
      <c r="H122" s="12">
        <f>MAX(0,C122-G122)</f>
      </c>
    </row>
    <row r="123" spans="1:8" x14ac:dyDescent="0.25">
      <c r="A123" s="10">
        <v>119</v>
      </c>
      <c r="B123" s="11">
        <f>EDATE(B122,1)</f>
      </c>
      <c r="C123" s="12">
        <f>H122</f>
      </c>
      <c r="D123" s="12">
        <f>IF(C123&lt;=0,0,MIN(Eingaben!$B$7,C123+F123))</f>
      </c>
      <c r="E123" s="12">
        <f>IF(AND(C123&gt;0,MONTH(B123)=1),MIN(Eingaben!$B$9,MAX(0,C123+F123-D123)),0)</f>
      </c>
      <c r="F123" s="12">
        <f>IF(C123&lt;=0,0,C123*Eingaben!$B$6/12)</f>
      </c>
      <c r="G123" s="12">
        <f>MAX(0,D123+E123-F123)</f>
      </c>
      <c r="H123" s="12">
        <f>MAX(0,C123-G123)</f>
      </c>
    </row>
    <row r="124" spans="1:8" x14ac:dyDescent="0.25">
      <c r="A124" s="10">
        <v>120</v>
      </c>
      <c r="B124" s="11">
        <f>EDATE(B123,1)</f>
      </c>
      <c r="C124" s="12">
        <f>H123</f>
      </c>
      <c r="D124" s="12">
        <f>IF(C124&lt;=0,0,MIN(Eingaben!$B$7,C124+F124))</f>
      </c>
      <c r="E124" s="12">
        <f>IF(AND(C124&gt;0,MONTH(B124)=1),MIN(Eingaben!$B$9,MAX(0,C124+F124-D124)),0)</f>
      </c>
      <c r="F124" s="12">
        <f>IF(C124&lt;=0,0,C124*Eingaben!$B$6/12)</f>
      </c>
      <c r="G124" s="12">
        <f>MAX(0,D124+E124-F124)</f>
      </c>
      <c r="H124" s="12">
        <f>MAX(0,C124-G124)</f>
      </c>
    </row>
    <row r="125" spans="1:8" x14ac:dyDescent="0.25">
      <c r="A125" s="10">
        <v>121</v>
      </c>
      <c r="B125" s="11">
        <f>EDATE(B124,1)</f>
      </c>
      <c r="C125" s="12">
        <f>H124</f>
      </c>
      <c r="D125" s="12">
        <f>IF(C125&lt;=0,0,MIN(Eingaben!$B$7,C125+F125))</f>
      </c>
      <c r="E125" s="12">
        <f>IF(AND(C125&gt;0,MONTH(B125)=1),MIN(Eingaben!$B$9,MAX(0,C125+F125-D125)),0)</f>
      </c>
      <c r="F125" s="12">
        <f>IF(C125&lt;=0,0,C125*Eingaben!$B$6/12)</f>
      </c>
      <c r="G125" s="12">
        <f>MAX(0,D125+E125-F125)</f>
      </c>
      <c r="H125" s="12">
        <f>MAX(0,C125-G125)</f>
      </c>
    </row>
    <row r="126" spans="1:8" x14ac:dyDescent="0.25">
      <c r="A126" s="10">
        <v>122</v>
      </c>
      <c r="B126" s="11">
        <f>EDATE(B125,1)</f>
      </c>
      <c r="C126" s="12">
        <f>H125</f>
      </c>
      <c r="D126" s="12">
        <f>IF(C126&lt;=0,0,MIN(Eingaben!$B$7,C126+F126))</f>
      </c>
      <c r="E126" s="12">
        <f>IF(AND(C126&gt;0,MONTH(B126)=1),MIN(Eingaben!$B$9,MAX(0,C126+F126-D126)),0)</f>
      </c>
      <c r="F126" s="12">
        <f>IF(C126&lt;=0,0,C126*Eingaben!$B$6/12)</f>
      </c>
      <c r="G126" s="12">
        <f>MAX(0,D126+E126-F126)</f>
      </c>
      <c r="H126" s="12">
        <f>MAX(0,C126-G126)</f>
      </c>
    </row>
    <row r="127" spans="1:8" x14ac:dyDescent="0.25">
      <c r="A127" s="10">
        <v>123</v>
      </c>
      <c r="B127" s="11">
        <f>EDATE(B126,1)</f>
      </c>
      <c r="C127" s="12">
        <f>H126</f>
      </c>
      <c r="D127" s="12">
        <f>IF(C127&lt;=0,0,MIN(Eingaben!$B$7,C127+F127))</f>
      </c>
      <c r="E127" s="12">
        <f>IF(AND(C127&gt;0,MONTH(B127)=1),MIN(Eingaben!$B$9,MAX(0,C127+F127-D127)),0)</f>
      </c>
      <c r="F127" s="12">
        <f>IF(C127&lt;=0,0,C127*Eingaben!$B$6/12)</f>
      </c>
      <c r="G127" s="12">
        <f>MAX(0,D127+E127-F127)</f>
      </c>
      <c r="H127" s="12">
        <f>MAX(0,C127-G127)</f>
      </c>
    </row>
    <row r="128" spans="1:8" x14ac:dyDescent="0.25">
      <c r="A128" s="10">
        <v>124</v>
      </c>
      <c r="B128" s="11">
        <f>EDATE(B127,1)</f>
      </c>
      <c r="C128" s="12">
        <f>H127</f>
      </c>
      <c r="D128" s="12">
        <f>IF(C128&lt;=0,0,MIN(Eingaben!$B$7,C128+F128))</f>
      </c>
      <c r="E128" s="12">
        <f>IF(AND(C128&gt;0,MONTH(B128)=1),MIN(Eingaben!$B$9,MAX(0,C128+F128-D128)),0)</f>
      </c>
      <c r="F128" s="12">
        <f>IF(C128&lt;=0,0,C128*Eingaben!$B$6/12)</f>
      </c>
      <c r="G128" s="12">
        <f>MAX(0,D128+E128-F128)</f>
      </c>
      <c r="H128" s="12">
        <f>MAX(0,C128-G128)</f>
      </c>
    </row>
    <row r="129" spans="1:8" x14ac:dyDescent="0.25">
      <c r="A129" s="10">
        <v>125</v>
      </c>
      <c r="B129" s="11">
        <f>EDATE(B128,1)</f>
      </c>
      <c r="C129" s="12">
        <f>H128</f>
      </c>
      <c r="D129" s="12">
        <f>IF(C129&lt;=0,0,MIN(Eingaben!$B$7,C129+F129))</f>
      </c>
      <c r="E129" s="12">
        <f>IF(AND(C129&gt;0,MONTH(B129)=1),MIN(Eingaben!$B$9,MAX(0,C129+F129-D129)),0)</f>
      </c>
      <c r="F129" s="12">
        <f>IF(C129&lt;=0,0,C129*Eingaben!$B$6/12)</f>
      </c>
      <c r="G129" s="12">
        <f>MAX(0,D129+E129-F129)</f>
      </c>
      <c r="H129" s="12">
        <f>MAX(0,C129-G129)</f>
      </c>
    </row>
    <row r="130" spans="1:8" x14ac:dyDescent="0.25">
      <c r="A130" s="10">
        <v>126</v>
      </c>
      <c r="B130" s="11">
        <f>EDATE(B129,1)</f>
      </c>
      <c r="C130" s="12">
        <f>H129</f>
      </c>
      <c r="D130" s="12">
        <f>IF(C130&lt;=0,0,MIN(Eingaben!$B$7,C130+F130))</f>
      </c>
      <c r="E130" s="12">
        <f>IF(AND(C130&gt;0,MONTH(B130)=1),MIN(Eingaben!$B$9,MAX(0,C130+F130-D130)),0)</f>
      </c>
      <c r="F130" s="12">
        <f>IF(C130&lt;=0,0,C130*Eingaben!$B$6/12)</f>
      </c>
      <c r="G130" s="12">
        <f>MAX(0,D130+E130-F130)</f>
      </c>
      <c r="H130" s="12">
        <f>MAX(0,C130-G130)</f>
      </c>
    </row>
    <row r="131" spans="1:8" x14ac:dyDescent="0.25">
      <c r="A131" s="10">
        <v>127</v>
      </c>
      <c r="B131" s="11">
        <f>EDATE(B130,1)</f>
      </c>
      <c r="C131" s="12">
        <f>H130</f>
      </c>
      <c r="D131" s="12">
        <f>IF(C131&lt;=0,0,MIN(Eingaben!$B$7,C131+F131))</f>
      </c>
      <c r="E131" s="12">
        <f>IF(AND(C131&gt;0,MONTH(B131)=1),MIN(Eingaben!$B$9,MAX(0,C131+F131-D131)),0)</f>
      </c>
      <c r="F131" s="12">
        <f>IF(C131&lt;=0,0,C131*Eingaben!$B$6/12)</f>
      </c>
      <c r="G131" s="12">
        <f>MAX(0,D131+E131-F131)</f>
      </c>
      <c r="H131" s="12">
        <f>MAX(0,C131-G131)</f>
      </c>
    </row>
    <row r="132" spans="1:8" x14ac:dyDescent="0.25">
      <c r="A132" s="10">
        <v>128</v>
      </c>
      <c r="B132" s="11">
        <f>EDATE(B131,1)</f>
      </c>
      <c r="C132" s="12">
        <f>H131</f>
      </c>
      <c r="D132" s="12">
        <f>IF(C132&lt;=0,0,MIN(Eingaben!$B$7,C132+F132))</f>
      </c>
      <c r="E132" s="12">
        <f>IF(AND(C132&gt;0,MONTH(B132)=1),MIN(Eingaben!$B$9,MAX(0,C132+F132-D132)),0)</f>
      </c>
      <c r="F132" s="12">
        <f>IF(C132&lt;=0,0,C132*Eingaben!$B$6/12)</f>
      </c>
      <c r="G132" s="12">
        <f>MAX(0,D132+E132-F132)</f>
      </c>
      <c r="H132" s="12">
        <f>MAX(0,C132-G132)</f>
      </c>
    </row>
    <row r="133" spans="1:8" x14ac:dyDescent="0.25">
      <c r="A133" s="10">
        <v>129</v>
      </c>
      <c r="B133" s="11">
        <f>EDATE(B132,1)</f>
      </c>
      <c r="C133" s="12">
        <f>H132</f>
      </c>
      <c r="D133" s="12">
        <f>IF(C133&lt;=0,0,MIN(Eingaben!$B$7,C133+F133))</f>
      </c>
      <c r="E133" s="12">
        <f>IF(AND(C133&gt;0,MONTH(B133)=1),MIN(Eingaben!$B$9,MAX(0,C133+F133-D133)),0)</f>
      </c>
      <c r="F133" s="12">
        <f>IF(C133&lt;=0,0,C133*Eingaben!$B$6/12)</f>
      </c>
      <c r="G133" s="12">
        <f>MAX(0,D133+E133-F133)</f>
      </c>
      <c r="H133" s="12">
        <f>MAX(0,C133-G133)</f>
      </c>
    </row>
    <row r="134" spans="1:8" x14ac:dyDescent="0.25">
      <c r="A134" s="10">
        <v>130</v>
      </c>
      <c r="B134" s="11">
        <f>EDATE(B133,1)</f>
      </c>
      <c r="C134" s="12">
        <f>H133</f>
      </c>
      <c r="D134" s="12">
        <f>IF(C134&lt;=0,0,MIN(Eingaben!$B$7,C134+F134))</f>
      </c>
      <c r="E134" s="12">
        <f>IF(AND(C134&gt;0,MONTH(B134)=1),MIN(Eingaben!$B$9,MAX(0,C134+F134-D134)),0)</f>
      </c>
      <c r="F134" s="12">
        <f>IF(C134&lt;=0,0,C134*Eingaben!$B$6/12)</f>
      </c>
      <c r="G134" s="12">
        <f>MAX(0,D134+E134-F134)</f>
      </c>
      <c r="H134" s="12">
        <f>MAX(0,C134-G134)</f>
      </c>
    </row>
    <row r="135" spans="1:8" x14ac:dyDescent="0.25">
      <c r="A135" s="10">
        <v>131</v>
      </c>
      <c r="B135" s="11">
        <f>EDATE(B134,1)</f>
      </c>
      <c r="C135" s="12">
        <f>H134</f>
      </c>
      <c r="D135" s="12">
        <f>IF(C135&lt;=0,0,MIN(Eingaben!$B$7,C135+F135))</f>
      </c>
      <c r="E135" s="12">
        <f>IF(AND(C135&gt;0,MONTH(B135)=1),MIN(Eingaben!$B$9,MAX(0,C135+F135-D135)),0)</f>
      </c>
      <c r="F135" s="12">
        <f>IF(C135&lt;=0,0,C135*Eingaben!$B$6/12)</f>
      </c>
      <c r="G135" s="12">
        <f>MAX(0,D135+E135-F135)</f>
      </c>
      <c r="H135" s="12">
        <f>MAX(0,C135-G135)</f>
      </c>
    </row>
    <row r="136" spans="1:8" x14ac:dyDescent="0.25">
      <c r="A136" s="10">
        <v>132</v>
      </c>
      <c r="B136" s="11">
        <f>EDATE(B135,1)</f>
      </c>
      <c r="C136" s="12">
        <f>H135</f>
      </c>
      <c r="D136" s="12">
        <f>IF(C136&lt;=0,0,MIN(Eingaben!$B$7,C136+F136))</f>
      </c>
      <c r="E136" s="12">
        <f>IF(AND(C136&gt;0,MONTH(B136)=1),MIN(Eingaben!$B$9,MAX(0,C136+F136-D136)),0)</f>
      </c>
      <c r="F136" s="12">
        <f>IF(C136&lt;=0,0,C136*Eingaben!$B$6/12)</f>
      </c>
      <c r="G136" s="12">
        <f>MAX(0,D136+E136-F136)</f>
      </c>
      <c r="H136" s="12">
        <f>MAX(0,C136-G136)</f>
      </c>
    </row>
    <row r="137" spans="1:8" x14ac:dyDescent="0.25">
      <c r="A137" s="10">
        <v>133</v>
      </c>
      <c r="B137" s="11">
        <f>EDATE(B136,1)</f>
      </c>
      <c r="C137" s="12">
        <f>H136</f>
      </c>
      <c r="D137" s="12">
        <f>IF(C137&lt;=0,0,MIN(Eingaben!$B$7,C137+F137))</f>
      </c>
      <c r="E137" s="12">
        <f>IF(AND(C137&gt;0,MONTH(B137)=1),MIN(Eingaben!$B$9,MAX(0,C137+F137-D137)),0)</f>
      </c>
      <c r="F137" s="12">
        <f>IF(C137&lt;=0,0,C137*Eingaben!$B$6/12)</f>
      </c>
      <c r="G137" s="12">
        <f>MAX(0,D137+E137-F137)</f>
      </c>
      <c r="H137" s="12">
        <f>MAX(0,C137-G137)</f>
      </c>
    </row>
    <row r="138" spans="1:8" x14ac:dyDescent="0.25">
      <c r="A138" s="10">
        <v>134</v>
      </c>
      <c r="B138" s="11">
        <f>EDATE(B137,1)</f>
      </c>
      <c r="C138" s="12">
        <f>H137</f>
      </c>
      <c r="D138" s="12">
        <f>IF(C138&lt;=0,0,MIN(Eingaben!$B$7,C138+F138))</f>
      </c>
      <c r="E138" s="12">
        <f>IF(AND(C138&gt;0,MONTH(B138)=1),MIN(Eingaben!$B$9,MAX(0,C138+F138-D138)),0)</f>
      </c>
      <c r="F138" s="12">
        <f>IF(C138&lt;=0,0,C138*Eingaben!$B$6/12)</f>
      </c>
      <c r="G138" s="12">
        <f>MAX(0,D138+E138-F138)</f>
      </c>
      <c r="H138" s="12">
        <f>MAX(0,C138-G138)</f>
      </c>
    </row>
    <row r="139" spans="1:8" x14ac:dyDescent="0.25">
      <c r="A139" s="10">
        <v>135</v>
      </c>
      <c r="B139" s="11">
        <f>EDATE(B138,1)</f>
      </c>
      <c r="C139" s="12">
        <f>H138</f>
      </c>
      <c r="D139" s="12">
        <f>IF(C139&lt;=0,0,MIN(Eingaben!$B$7,C139+F139))</f>
      </c>
      <c r="E139" s="12">
        <f>IF(AND(C139&gt;0,MONTH(B139)=1),MIN(Eingaben!$B$9,MAX(0,C139+F139-D139)),0)</f>
      </c>
      <c r="F139" s="12">
        <f>IF(C139&lt;=0,0,C139*Eingaben!$B$6/12)</f>
      </c>
      <c r="G139" s="12">
        <f>MAX(0,D139+E139-F139)</f>
      </c>
      <c r="H139" s="12">
        <f>MAX(0,C139-G139)</f>
      </c>
    </row>
    <row r="140" spans="1:8" x14ac:dyDescent="0.25">
      <c r="A140" s="10">
        <v>136</v>
      </c>
      <c r="B140" s="11">
        <f>EDATE(B139,1)</f>
      </c>
      <c r="C140" s="12">
        <f>H139</f>
      </c>
      <c r="D140" s="12">
        <f>IF(C140&lt;=0,0,MIN(Eingaben!$B$7,C140+F140))</f>
      </c>
      <c r="E140" s="12">
        <f>IF(AND(C140&gt;0,MONTH(B140)=1),MIN(Eingaben!$B$9,MAX(0,C140+F140-D140)),0)</f>
      </c>
      <c r="F140" s="12">
        <f>IF(C140&lt;=0,0,C140*Eingaben!$B$6/12)</f>
      </c>
      <c r="G140" s="12">
        <f>MAX(0,D140+E140-F140)</f>
      </c>
      <c r="H140" s="12">
        <f>MAX(0,C140-G140)</f>
      </c>
    </row>
    <row r="141" spans="1:8" x14ac:dyDescent="0.25">
      <c r="A141" s="10">
        <v>137</v>
      </c>
      <c r="B141" s="11">
        <f>EDATE(B140,1)</f>
      </c>
      <c r="C141" s="12">
        <f>H140</f>
      </c>
      <c r="D141" s="12">
        <f>IF(C141&lt;=0,0,MIN(Eingaben!$B$7,C141+F141))</f>
      </c>
      <c r="E141" s="12">
        <f>IF(AND(C141&gt;0,MONTH(B141)=1),MIN(Eingaben!$B$9,MAX(0,C141+F141-D141)),0)</f>
      </c>
      <c r="F141" s="12">
        <f>IF(C141&lt;=0,0,C141*Eingaben!$B$6/12)</f>
      </c>
      <c r="G141" s="12">
        <f>MAX(0,D141+E141-F141)</f>
      </c>
      <c r="H141" s="12">
        <f>MAX(0,C141-G141)</f>
      </c>
    </row>
    <row r="142" spans="1:8" x14ac:dyDescent="0.25">
      <c r="A142" s="10">
        <v>138</v>
      </c>
      <c r="B142" s="11">
        <f>EDATE(B141,1)</f>
      </c>
      <c r="C142" s="12">
        <f>H141</f>
      </c>
      <c r="D142" s="12">
        <f>IF(C142&lt;=0,0,MIN(Eingaben!$B$7,C142+F142))</f>
      </c>
      <c r="E142" s="12">
        <f>IF(AND(C142&gt;0,MONTH(B142)=1),MIN(Eingaben!$B$9,MAX(0,C142+F142-D142)),0)</f>
      </c>
      <c r="F142" s="12">
        <f>IF(C142&lt;=0,0,C142*Eingaben!$B$6/12)</f>
      </c>
      <c r="G142" s="12">
        <f>MAX(0,D142+E142-F142)</f>
      </c>
      <c r="H142" s="12">
        <f>MAX(0,C142-G142)</f>
      </c>
    </row>
    <row r="143" spans="1:8" x14ac:dyDescent="0.25">
      <c r="A143" s="10">
        <v>139</v>
      </c>
      <c r="B143" s="11">
        <f>EDATE(B142,1)</f>
      </c>
      <c r="C143" s="12">
        <f>H142</f>
      </c>
      <c r="D143" s="12">
        <f>IF(C143&lt;=0,0,MIN(Eingaben!$B$7,C143+F143))</f>
      </c>
      <c r="E143" s="12">
        <f>IF(AND(C143&gt;0,MONTH(B143)=1),MIN(Eingaben!$B$9,MAX(0,C143+F143-D143)),0)</f>
      </c>
      <c r="F143" s="12">
        <f>IF(C143&lt;=0,0,C143*Eingaben!$B$6/12)</f>
      </c>
      <c r="G143" s="12">
        <f>MAX(0,D143+E143-F143)</f>
      </c>
      <c r="H143" s="12">
        <f>MAX(0,C143-G143)</f>
      </c>
    </row>
    <row r="144" spans="1:8" x14ac:dyDescent="0.25">
      <c r="A144" s="10">
        <v>140</v>
      </c>
      <c r="B144" s="11">
        <f>EDATE(B143,1)</f>
      </c>
      <c r="C144" s="12">
        <f>H143</f>
      </c>
      <c r="D144" s="12">
        <f>IF(C144&lt;=0,0,MIN(Eingaben!$B$7,C144+F144))</f>
      </c>
      <c r="E144" s="12">
        <f>IF(AND(C144&gt;0,MONTH(B144)=1),MIN(Eingaben!$B$9,MAX(0,C144+F144-D144)),0)</f>
      </c>
      <c r="F144" s="12">
        <f>IF(C144&lt;=0,0,C144*Eingaben!$B$6/12)</f>
      </c>
      <c r="G144" s="12">
        <f>MAX(0,D144+E144-F144)</f>
      </c>
      <c r="H144" s="12">
        <f>MAX(0,C144-G144)</f>
      </c>
    </row>
    <row r="145" spans="1:8" x14ac:dyDescent="0.25">
      <c r="A145" s="10">
        <v>141</v>
      </c>
      <c r="B145" s="11">
        <f>EDATE(B144,1)</f>
      </c>
      <c r="C145" s="12">
        <f>H144</f>
      </c>
      <c r="D145" s="12">
        <f>IF(C145&lt;=0,0,MIN(Eingaben!$B$7,C145+F145))</f>
      </c>
      <c r="E145" s="12">
        <f>IF(AND(C145&gt;0,MONTH(B145)=1),MIN(Eingaben!$B$9,MAX(0,C145+F145-D145)),0)</f>
      </c>
      <c r="F145" s="12">
        <f>IF(C145&lt;=0,0,C145*Eingaben!$B$6/12)</f>
      </c>
      <c r="G145" s="12">
        <f>MAX(0,D145+E145-F145)</f>
      </c>
      <c r="H145" s="12">
        <f>MAX(0,C145-G145)</f>
      </c>
    </row>
    <row r="146" spans="1:8" x14ac:dyDescent="0.25">
      <c r="A146" s="10">
        <v>142</v>
      </c>
      <c r="B146" s="11">
        <f>EDATE(B145,1)</f>
      </c>
      <c r="C146" s="12">
        <f>H145</f>
      </c>
      <c r="D146" s="12">
        <f>IF(C146&lt;=0,0,MIN(Eingaben!$B$7,C146+F146))</f>
      </c>
      <c r="E146" s="12">
        <f>IF(AND(C146&gt;0,MONTH(B146)=1),MIN(Eingaben!$B$9,MAX(0,C146+F146-D146)),0)</f>
      </c>
      <c r="F146" s="12">
        <f>IF(C146&lt;=0,0,C146*Eingaben!$B$6/12)</f>
      </c>
      <c r="G146" s="12">
        <f>MAX(0,D146+E146-F146)</f>
      </c>
      <c r="H146" s="12">
        <f>MAX(0,C146-G146)</f>
      </c>
    </row>
    <row r="147" spans="1:8" x14ac:dyDescent="0.25">
      <c r="A147" s="10">
        <v>143</v>
      </c>
      <c r="B147" s="11">
        <f>EDATE(B146,1)</f>
      </c>
      <c r="C147" s="12">
        <f>H146</f>
      </c>
      <c r="D147" s="12">
        <f>IF(C147&lt;=0,0,MIN(Eingaben!$B$7,C147+F147))</f>
      </c>
      <c r="E147" s="12">
        <f>IF(AND(C147&gt;0,MONTH(B147)=1),MIN(Eingaben!$B$9,MAX(0,C147+F147-D147)),0)</f>
      </c>
      <c r="F147" s="12">
        <f>IF(C147&lt;=0,0,C147*Eingaben!$B$6/12)</f>
      </c>
      <c r="G147" s="12">
        <f>MAX(0,D147+E147-F147)</f>
      </c>
      <c r="H147" s="12">
        <f>MAX(0,C147-G147)</f>
      </c>
    </row>
    <row r="148" spans="1:8" x14ac:dyDescent="0.25">
      <c r="A148" s="10">
        <v>144</v>
      </c>
      <c r="B148" s="11">
        <f>EDATE(B147,1)</f>
      </c>
      <c r="C148" s="12">
        <f>H147</f>
      </c>
      <c r="D148" s="12">
        <f>IF(C148&lt;=0,0,MIN(Eingaben!$B$7,C148+F148))</f>
      </c>
      <c r="E148" s="12">
        <f>IF(AND(C148&gt;0,MONTH(B148)=1),MIN(Eingaben!$B$9,MAX(0,C148+F148-D148)),0)</f>
      </c>
      <c r="F148" s="12">
        <f>IF(C148&lt;=0,0,C148*Eingaben!$B$6/12)</f>
      </c>
      <c r="G148" s="12">
        <f>MAX(0,D148+E148-F148)</f>
      </c>
      <c r="H148" s="12">
        <f>MAX(0,C148-G148)</f>
      </c>
    </row>
    <row r="149" spans="1:8" x14ac:dyDescent="0.25">
      <c r="A149" s="10">
        <v>145</v>
      </c>
      <c r="B149" s="11">
        <f>EDATE(B148,1)</f>
      </c>
      <c r="C149" s="12">
        <f>H148</f>
      </c>
      <c r="D149" s="12">
        <f>IF(C149&lt;=0,0,MIN(Eingaben!$B$7,C149+F149))</f>
      </c>
      <c r="E149" s="12">
        <f>IF(AND(C149&gt;0,MONTH(B149)=1),MIN(Eingaben!$B$9,MAX(0,C149+F149-D149)),0)</f>
      </c>
      <c r="F149" s="12">
        <f>IF(C149&lt;=0,0,C149*Eingaben!$B$6/12)</f>
      </c>
      <c r="G149" s="12">
        <f>MAX(0,D149+E149-F149)</f>
      </c>
      <c r="H149" s="12">
        <f>MAX(0,C149-G149)</f>
      </c>
    </row>
    <row r="150" spans="1:8" x14ac:dyDescent="0.25">
      <c r="A150" s="10">
        <v>146</v>
      </c>
      <c r="B150" s="11">
        <f>EDATE(B149,1)</f>
      </c>
      <c r="C150" s="12">
        <f>H149</f>
      </c>
      <c r="D150" s="12">
        <f>IF(C150&lt;=0,0,MIN(Eingaben!$B$7,C150+F150))</f>
      </c>
      <c r="E150" s="12">
        <f>IF(AND(C150&gt;0,MONTH(B150)=1),MIN(Eingaben!$B$9,MAX(0,C150+F150-D150)),0)</f>
      </c>
      <c r="F150" s="12">
        <f>IF(C150&lt;=0,0,C150*Eingaben!$B$6/12)</f>
      </c>
      <c r="G150" s="12">
        <f>MAX(0,D150+E150-F150)</f>
      </c>
      <c r="H150" s="12">
        <f>MAX(0,C150-G150)</f>
      </c>
    </row>
    <row r="151" spans="1:8" x14ac:dyDescent="0.25">
      <c r="A151" s="10">
        <v>147</v>
      </c>
      <c r="B151" s="11">
        <f>EDATE(B150,1)</f>
      </c>
      <c r="C151" s="12">
        <f>H150</f>
      </c>
      <c r="D151" s="12">
        <f>IF(C151&lt;=0,0,MIN(Eingaben!$B$7,C151+F151))</f>
      </c>
      <c r="E151" s="12">
        <f>IF(AND(C151&gt;0,MONTH(B151)=1),MIN(Eingaben!$B$9,MAX(0,C151+F151-D151)),0)</f>
      </c>
      <c r="F151" s="12">
        <f>IF(C151&lt;=0,0,C151*Eingaben!$B$6/12)</f>
      </c>
      <c r="G151" s="12">
        <f>MAX(0,D151+E151-F151)</f>
      </c>
      <c r="H151" s="12">
        <f>MAX(0,C151-G151)</f>
      </c>
    </row>
    <row r="152" spans="1:8" x14ac:dyDescent="0.25">
      <c r="A152" s="10">
        <v>148</v>
      </c>
      <c r="B152" s="11">
        <f>EDATE(B151,1)</f>
      </c>
      <c r="C152" s="12">
        <f>H151</f>
      </c>
      <c r="D152" s="12">
        <f>IF(C152&lt;=0,0,MIN(Eingaben!$B$7,C152+F152))</f>
      </c>
      <c r="E152" s="12">
        <f>IF(AND(C152&gt;0,MONTH(B152)=1),MIN(Eingaben!$B$9,MAX(0,C152+F152-D152)),0)</f>
      </c>
      <c r="F152" s="12">
        <f>IF(C152&lt;=0,0,C152*Eingaben!$B$6/12)</f>
      </c>
      <c r="G152" s="12">
        <f>MAX(0,D152+E152-F152)</f>
      </c>
      <c r="H152" s="12">
        <f>MAX(0,C152-G152)</f>
      </c>
    </row>
    <row r="153" spans="1:8" x14ac:dyDescent="0.25">
      <c r="A153" s="10">
        <v>149</v>
      </c>
      <c r="B153" s="11">
        <f>EDATE(B152,1)</f>
      </c>
      <c r="C153" s="12">
        <f>H152</f>
      </c>
      <c r="D153" s="12">
        <f>IF(C153&lt;=0,0,MIN(Eingaben!$B$7,C153+F153))</f>
      </c>
      <c r="E153" s="12">
        <f>IF(AND(C153&gt;0,MONTH(B153)=1),MIN(Eingaben!$B$9,MAX(0,C153+F153-D153)),0)</f>
      </c>
      <c r="F153" s="12">
        <f>IF(C153&lt;=0,0,C153*Eingaben!$B$6/12)</f>
      </c>
      <c r="G153" s="12">
        <f>MAX(0,D153+E153-F153)</f>
      </c>
      <c r="H153" s="12">
        <f>MAX(0,C153-G153)</f>
      </c>
    </row>
    <row r="154" spans="1:8" x14ac:dyDescent="0.25">
      <c r="A154" s="10">
        <v>150</v>
      </c>
      <c r="B154" s="11">
        <f>EDATE(B153,1)</f>
      </c>
      <c r="C154" s="12">
        <f>H153</f>
      </c>
      <c r="D154" s="12">
        <f>IF(C154&lt;=0,0,MIN(Eingaben!$B$7,C154+F154))</f>
      </c>
      <c r="E154" s="12">
        <f>IF(AND(C154&gt;0,MONTH(B154)=1),MIN(Eingaben!$B$9,MAX(0,C154+F154-D154)),0)</f>
      </c>
      <c r="F154" s="12">
        <f>IF(C154&lt;=0,0,C154*Eingaben!$B$6/12)</f>
      </c>
      <c r="G154" s="12">
        <f>MAX(0,D154+E154-F154)</f>
      </c>
      <c r="H154" s="12">
        <f>MAX(0,C154-G154)</f>
      </c>
    </row>
    <row r="155" spans="1:8" x14ac:dyDescent="0.25">
      <c r="A155" s="10">
        <v>151</v>
      </c>
      <c r="B155" s="11">
        <f>EDATE(B154,1)</f>
      </c>
      <c r="C155" s="12">
        <f>H154</f>
      </c>
      <c r="D155" s="12">
        <f>IF(C155&lt;=0,0,MIN(Eingaben!$B$7,C155+F155))</f>
      </c>
      <c r="E155" s="12">
        <f>IF(AND(C155&gt;0,MONTH(B155)=1),MIN(Eingaben!$B$9,MAX(0,C155+F155-D155)),0)</f>
      </c>
      <c r="F155" s="12">
        <f>IF(C155&lt;=0,0,C155*Eingaben!$B$6/12)</f>
      </c>
      <c r="G155" s="12">
        <f>MAX(0,D155+E155-F155)</f>
      </c>
      <c r="H155" s="12">
        <f>MAX(0,C155-G155)</f>
      </c>
    </row>
    <row r="156" spans="1:8" x14ac:dyDescent="0.25">
      <c r="A156" s="10">
        <v>152</v>
      </c>
      <c r="B156" s="11">
        <f>EDATE(B155,1)</f>
      </c>
      <c r="C156" s="12">
        <f>H155</f>
      </c>
      <c r="D156" s="12">
        <f>IF(C156&lt;=0,0,MIN(Eingaben!$B$7,C156+F156))</f>
      </c>
      <c r="E156" s="12">
        <f>IF(AND(C156&gt;0,MONTH(B156)=1),MIN(Eingaben!$B$9,MAX(0,C156+F156-D156)),0)</f>
      </c>
      <c r="F156" s="12">
        <f>IF(C156&lt;=0,0,C156*Eingaben!$B$6/12)</f>
      </c>
      <c r="G156" s="12">
        <f>MAX(0,D156+E156-F156)</f>
      </c>
      <c r="H156" s="12">
        <f>MAX(0,C156-G156)</f>
      </c>
    </row>
    <row r="157" spans="1:8" x14ac:dyDescent="0.25">
      <c r="A157" s="10">
        <v>153</v>
      </c>
      <c r="B157" s="11">
        <f>EDATE(B156,1)</f>
      </c>
      <c r="C157" s="12">
        <f>H156</f>
      </c>
      <c r="D157" s="12">
        <f>IF(C157&lt;=0,0,MIN(Eingaben!$B$7,C157+F157))</f>
      </c>
      <c r="E157" s="12">
        <f>IF(AND(C157&gt;0,MONTH(B157)=1),MIN(Eingaben!$B$9,MAX(0,C157+F157-D157)),0)</f>
      </c>
      <c r="F157" s="12">
        <f>IF(C157&lt;=0,0,C157*Eingaben!$B$6/12)</f>
      </c>
      <c r="G157" s="12">
        <f>MAX(0,D157+E157-F157)</f>
      </c>
      <c r="H157" s="12">
        <f>MAX(0,C157-G157)</f>
      </c>
    </row>
    <row r="158" spans="1:8" x14ac:dyDescent="0.25">
      <c r="A158" s="10">
        <v>154</v>
      </c>
      <c r="B158" s="11">
        <f>EDATE(B157,1)</f>
      </c>
      <c r="C158" s="12">
        <f>H157</f>
      </c>
      <c r="D158" s="12">
        <f>IF(C158&lt;=0,0,MIN(Eingaben!$B$7,C158+F158))</f>
      </c>
      <c r="E158" s="12">
        <f>IF(AND(C158&gt;0,MONTH(B158)=1),MIN(Eingaben!$B$9,MAX(0,C158+F158-D158)),0)</f>
      </c>
      <c r="F158" s="12">
        <f>IF(C158&lt;=0,0,C158*Eingaben!$B$6/12)</f>
      </c>
      <c r="G158" s="12">
        <f>MAX(0,D158+E158-F158)</f>
      </c>
      <c r="H158" s="12">
        <f>MAX(0,C158-G158)</f>
      </c>
    </row>
    <row r="159" spans="1:8" x14ac:dyDescent="0.25">
      <c r="A159" s="10">
        <v>155</v>
      </c>
      <c r="B159" s="11">
        <f>EDATE(B158,1)</f>
      </c>
      <c r="C159" s="12">
        <f>H158</f>
      </c>
      <c r="D159" s="12">
        <f>IF(C159&lt;=0,0,MIN(Eingaben!$B$7,C159+F159))</f>
      </c>
      <c r="E159" s="12">
        <f>IF(AND(C159&gt;0,MONTH(B159)=1),MIN(Eingaben!$B$9,MAX(0,C159+F159-D159)),0)</f>
      </c>
      <c r="F159" s="12">
        <f>IF(C159&lt;=0,0,C159*Eingaben!$B$6/12)</f>
      </c>
      <c r="G159" s="12">
        <f>MAX(0,D159+E159-F159)</f>
      </c>
      <c r="H159" s="12">
        <f>MAX(0,C159-G159)</f>
      </c>
    </row>
    <row r="160" spans="1:8" x14ac:dyDescent="0.25">
      <c r="A160" s="10">
        <v>156</v>
      </c>
      <c r="B160" s="11">
        <f>EDATE(B159,1)</f>
      </c>
      <c r="C160" s="12">
        <f>H159</f>
      </c>
      <c r="D160" s="12">
        <f>IF(C160&lt;=0,0,MIN(Eingaben!$B$7,C160+F160))</f>
      </c>
      <c r="E160" s="12">
        <f>IF(AND(C160&gt;0,MONTH(B160)=1),MIN(Eingaben!$B$9,MAX(0,C160+F160-D160)),0)</f>
      </c>
      <c r="F160" s="12">
        <f>IF(C160&lt;=0,0,C160*Eingaben!$B$6/12)</f>
      </c>
      <c r="G160" s="12">
        <f>MAX(0,D160+E160-F160)</f>
      </c>
      <c r="H160" s="12">
        <f>MAX(0,C160-G160)</f>
      </c>
    </row>
    <row r="161" spans="1:8" x14ac:dyDescent="0.25">
      <c r="A161" s="10">
        <v>157</v>
      </c>
      <c r="B161" s="11">
        <f>EDATE(B160,1)</f>
      </c>
      <c r="C161" s="12">
        <f>H160</f>
      </c>
      <c r="D161" s="12">
        <f>IF(C161&lt;=0,0,MIN(Eingaben!$B$7,C161+F161))</f>
      </c>
      <c r="E161" s="12">
        <f>IF(AND(C161&gt;0,MONTH(B161)=1),MIN(Eingaben!$B$9,MAX(0,C161+F161-D161)),0)</f>
      </c>
      <c r="F161" s="12">
        <f>IF(C161&lt;=0,0,C161*Eingaben!$B$6/12)</f>
      </c>
      <c r="G161" s="12">
        <f>MAX(0,D161+E161-F161)</f>
      </c>
      <c r="H161" s="12">
        <f>MAX(0,C161-G161)</f>
      </c>
    </row>
    <row r="162" spans="1:8" x14ac:dyDescent="0.25">
      <c r="A162" s="10">
        <v>158</v>
      </c>
      <c r="B162" s="11">
        <f>EDATE(B161,1)</f>
      </c>
      <c r="C162" s="12">
        <f>H161</f>
      </c>
      <c r="D162" s="12">
        <f>IF(C162&lt;=0,0,MIN(Eingaben!$B$7,C162+F162))</f>
      </c>
      <c r="E162" s="12">
        <f>IF(AND(C162&gt;0,MONTH(B162)=1),MIN(Eingaben!$B$9,MAX(0,C162+F162-D162)),0)</f>
      </c>
      <c r="F162" s="12">
        <f>IF(C162&lt;=0,0,C162*Eingaben!$B$6/12)</f>
      </c>
      <c r="G162" s="12">
        <f>MAX(0,D162+E162-F162)</f>
      </c>
      <c r="H162" s="12">
        <f>MAX(0,C162-G162)</f>
      </c>
    </row>
    <row r="163" spans="1:8" x14ac:dyDescent="0.25">
      <c r="A163" s="10">
        <v>159</v>
      </c>
      <c r="B163" s="11">
        <f>EDATE(B162,1)</f>
      </c>
      <c r="C163" s="12">
        <f>H162</f>
      </c>
      <c r="D163" s="12">
        <f>IF(C163&lt;=0,0,MIN(Eingaben!$B$7,C163+F163))</f>
      </c>
      <c r="E163" s="12">
        <f>IF(AND(C163&gt;0,MONTH(B163)=1),MIN(Eingaben!$B$9,MAX(0,C163+F163-D163)),0)</f>
      </c>
      <c r="F163" s="12">
        <f>IF(C163&lt;=0,0,C163*Eingaben!$B$6/12)</f>
      </c>
      <c r="G163" s="12">
        <f>MAX(0,D163+E163-F163)</f>
      </c>
      <c r="H163" s="12">
        <f>MAX(0,C163-G163)</f>
      </c>
    </row>
    <row r="164" spans="1:8" x14ac:dyDescent="0.25">
      <c r="A164" s="10">
        <v>160</v>
      </c>
      <c r="B164" s="11">
        <f>EDATE(B163,1)</f>
      </c>
      <c r="C164" s="12">
        <f>H163</f>
      </c>
      <c r="D164" s="12">
        <f>IF(C164&lt;=0,0,MIN(Eingaben!$B$7,C164+F164))</f>
      </c>
      <c r="E164" s="12">
        <f>IF(AND(C164&gt;0,MONTH(B164)=1),MIN(Eingaben!$B$9,MAX(0,C164+F164-D164)),0)</f>
      </c>
      <c r="F164" s="12">
        <f>IF(C164&lt;=0,0,C164*Eingaben!$B$6/12)</f>
      </c>
      <c r="G164" s="12">
        <f>MAX(0,D164+E164-F164)</f>
      </c>
      <c r="H164" s="12">
        <f>MAX(0,C164-G164)</f>
      </c>
    </row>
    <row r="165" spans="1:8" x14ac:dyDescent="0.25">
      <c r="A165" s="10">
        <v>161</v>
      </c>
      <c r="B165" s="11">
        <f>EDATE(B164,1)</f>
      </c>
      <c r="C165" s="12">
        <f>H164</f>
      </c>
      <c r="D165" s="12">
        <f>IF(C165&lt;=0,0,MIN(Eingaben!$B$7,C165+F165))</f>
      </c>
      <c r="E165" s="12">
        <f>IF(AND(C165&gt;0,MONTH(B165)=1),MIN(Eingaben!$B$9,MAX(0,C165+F165-D165)),0)</f>
      </c>
      <c r="F165" s="12">
        <f>IF(C165&lt;=0,0,C165*Eingaben!$B$6/12)</f>
      </c>
      <c r="G165" s="12">
        <f>MAX(0,D165+E165-F165)</f>
      </c>
      <c r="H165" s="12">
        <f>MAX(0,C165-G165)</f>
      </c>
    </row>
    <row r="166" spans="1:8" x14ac:dyDescent="0.25">
      <c r="A166" s="10">
        <v>162</v>
      </c>
      <c r="B166" s="11">
        <f>EDATE(B165,1)</f>
      </c>
      <c r="C166" s="12">
        <f>H165</f>
      </c>
      <c r="D166" s="12">
        <f>IF(C166&lt;=0,0,MIN(Eingaben!$B$7,C166+F166))</f>
      </c>
      <c r="E166" s="12">
        <f>IF(AND(C166&gt;0,MONTH(B166)=1),MIN(Eingaben!$B$9,MAX(0,C166+F166-D166)),0)</f>
      </c>
      <c r="F166" s="12">
        <f>IF(C166&lt;=0,0,C166*Eingaben!$B$6/12)</f>
      </c>
      <c r="G166" s="12">
        <f>MAX(0,D166+E166-F166)</f>
      </c>
      <c r="H166" s="12">
        <f>MAX(0,C166-G166)</f>
      </c>
    </row>
    <row r="167" spans="1:8" x14ac:dyDescent="0.25">
      <c r="A167" s="10">
        <v>163</v>
      </c>
      <c r="B167" s="11">
        <f>EDATE(B166,1)</f>
      </c>
      <c r="C167" s="12">
        <f>H166</f>
      </c>
      <c r="D167" s="12">
        <f>IF(C167&lt;=0,0,MIN(Eingaben!$B$7,C167+F167))</f>
      </c>
      <c r="E167" s="12">
        <f>IF(AND(C167&gt;0,MONTH(B167)=1),MIN(Eingaben!$B$9,MAX(0,C167+F167-D167)),0)</f>
      </c>
      <c r="F167" s="12">
        <f>IF(C167&lt;=0,0,C167*Eingaben!$B$6/12)</f>
      </c>
      <c r="G167" s="12">
        <f>MAX(0,D167+E167-F167)</f>
      </c>
      <c r="H167" s="12">
        <f>MAX(0,C167-G167)</f>
      </c>
    </row>
    <row r="168" spans="1:8" x14ac:dyDescent="0.25">
      <c r="A168" s="10">
        <v>164</v>
      </c>
      <c r="B168" s="11">
        <f>EDATE(B167,1)</f>
      </c>
      <c r="C168" s="12">
        <f>H167</f>
      </c>
      <c r="D168" s="12">
        <f>IF(C168&lt;=0,0,MIN(Eingaben!$B$7,C168+F168))</f>
      </c>
      <c r="E168" s="12">
        <f>IF(AND(C168&gt;0,MONTH(B168)=1),MIN(Eingaben!$B$9,MAX(0,C168+F168-D168)),0)</f>
      </c>
      <c r="F168" s="12">
        <f>IF(C168&lt;=0,0,C168*Eingaben!$B$6/12)</f>
      </c>
      <c r="G168" s="12">
        <f>MAX(0,D168+E168-F168)</f>
      </c>
      <c r="H168" s="12">
        <f>MAX(0,C168-G168)</f>
      </c>
    </row>
    <row r="169" spans="1:8" x14ac:dyDescent="0.25">
      <c r="A169" s="10">
        <v>165</v>
      </c>
      <c r="B169" s="11">
        <f>EDATE(B168,1)</f>
      </c>
      <c r="C169" s="12">
        <f>H168</f>
      </c>
      <c r="D169" s="12">
        <f>IF(C169&lt;=0,0,MIN(Eingaben!$B$7,C169+F169))</f>
      </c>
      <c r="E169" s="12">
        <f>IF(AND(C169&gt;0,MONTH(B169)=1),MIN(Eingaben!$B$9,MAX(0,C169+F169-D169)),0)</f>
      </c>
      <c r="F169" s="12">
        <f>IF(C169&lt;=0,0,C169*Eingaben!$B$6/12)</f>
      </c>
      <c r="G169" s="12">
        <f>MAX(0,D169+E169-F169)</f>
      </c>
      <c r="H169" s="12">
        <f>MAX(0,C169-G169)</f>
      </c>
    </row>
    <row r="170" spans="1:8" x14ac:dyDescent="0.25">
      <c r="A170" s="10">
        <v>166</v>
      </c>
      <c r="B170" s="11">
        <f>EDATE(B169,1)</f>
      </c>
      <c r="C170" s="12">
        <f>H169</f>
      </c>
      <c r="D170" s="12">
        <f>IF(C170&lt;=0,0,MIN(Eingaben!$B$7,C170+F170))</f>
      </c>
      <c r="E170" s="12">
        <f>IF(AND(C170&gt;0,MONTH(B170)=1),MIN(Eingaben!$B$9,MAX(0,C170+F170-D170)),0)</f>
      </c>
      <c r="F170" s="12">
        <f>IF(C170&lt;=0,0,C170*Eingaben!$B$6/12)</f>
      </c>
      <c r="G170" s="12">
        <f>MAX(0,D170+E170-F170)</f>
      </c>
      <c r="H170" s="12">
        <f>MAX(0,C170-G170)</f>
      </c>
    </row>
    <row r="171" spans="1:8" x14ac:dyDescent="0.25">
      <c r="A171" s="10">
        <v>167</v>
      </c>
      <c r="B171" s="11">
        <f>EDATE(B170,1)</f>
      </c>
      <c r="C171" s="12">
        <f>H170</f>
      </c>
      <c r="D171" s="12">
        <f>IF(C171&lt;=0,0,MIN(Eingaben!$B$7,C171+F171))</f>
      </c>
      <c r="E171" s="12">
        <f>IF(AND(C171&gt;0,MONTH(B171)=1),MIN(Eingaben!$B$9,MAX(0,C171+F171-D171)),0)</f>
      </c>
      <c r="F171" s="12">
        <f>IF(C171&lt;=0,0,C171*Eingaben!$B$6/12)</f>
      </c>
      <c r="G171" s="12">
        <f>MAX(0,D171+E171-F171)</f>
      </c>
      <c r="H171" s="12">
        <f>MAX(0,C171-G171)</f>
      </c>
    </row>
    <row r="172" spans="1:8" x14ac:dyDescent="0.25">
      <c r="A172" s="10">
        <v>168</v>
      </c>
      <c r="B172" s="11">
        <f>EDATE(B171,1)</f>
      </c>
      <c r="C172" s="12">
        <f>H171</f>
      </c>
      <c r="D172" s="12">
        <f>IF(C172&lt;=0,0,MIN(Eingaben!$B$7,C172+F172))</f>
      </c>
      <c r="E172" s="12">
        <f>IF(AND(C172&gt;0,MONTH(B172)=1),MIN(Eingaben!$B$9,MAX(0,C172+F172-D172)),0)</f>
      </c>
      <c r="F172" s="12">
        <f>IF(C172&lt;=0,0,C172*Eingaben!$B$6/12)</f>
      </c>
      <c r="G172" s="12">
        <f>MAX(0,D172+E172-F172)</f>
      </c>
      <c r="H172" s="12">
        <f>MAX(0,C172-G172)</f>
      </c>
    </row>
    <row r="173" spans="1:8" x14ac:dyDescent="0.25">
      <c r="A173" s="10">
        <v>169</v>
      </c>
      <c r="B173" s="11">
        <f>EDATE(B172,1)</f>
      </c>
      <c r="C173" s="12">
        <f>H172</f>
      </c>
      <c r="D173" s="12">
        <f>IF(C173&lt;=0,0,MIN(Eingaben!$B$7,C173+F173))</f>
      </c>
      <c r="E173" s="12">
        <f>IF(AND(C173&gt;0,MONTH(B173)=1),MIN(Eingaben!$B$9,MAX(0,C173+F173-D173)),0)</f>
      </c>
      <c r="F173" s="12">
        <f>IF(C173&lt;=0,0,C173*Eingaben!$B$6/12)</f>
      </c>
      <c r="G173" s="12">
        <f>MAX(0,D173+E173-F173)</f>
      </c>
      <c r="H173" s="12">
        <f>MAX(0,C173-G173)</f>
      </c>
    </row>
    <row r="174" spans="1:8" x14ac:dyDescent="0.25">
      <c r="A174" s="10">
        <v>170</v>
      </c>
      <c r="B174" s="11">
        <f>EDATE(B173,1)</f>
      </c>
      <c r="C174" s="12">
        <f>H173</f>
      </c>
      <c r="D174" s="12">
        <f>IF(C174&lt;=0,0,MIN(Eingaben!$B$7,C174+F174))</f>
      </c>
      <c r="E174" s="12">
        <f>IF(AND(C174&gt;0,MONTH(B174)=1),MIN(Eingaben!$B$9,MAX(0,C174+F174-D174)),0)</f>
      </c>
      <c r="F174" s="12">
        <f>IF(C174&lt;=0,0,C174*Eingaben!$B$6/12)</f>
      </c>
      <c r="G174" s="12">
        <f>MAX(0,D174+E174-F174)</f>
      </c>
      <c r="H174" s="12">
        <f>MAX(0,C174-G174)</f>
      </c>
    </row>
    <row r="175" spans="1:8" x14ac:dyDescent="0.25">
      <c r="A175" s="10">
        <v>171</v>
      </c>
      <c r="B175" s="11">
        <f>EDATE(B174,1)</f>
      </c>
      <c r="C175" s="12">
        <f>H174</f>
      </c>
      <c r="D175" s="12">
        <f>IF(C175&lt;=0,0,MIN(Eingaben!$B$7,C175+F175))</f>
      </c>
      <c r="E175" s="12">
        <f>IF(AND(C175&gt;0,MONTH(B175)=1),MIN(Eingaben!$B$9,MAX(0,C175+F175-D175)),0)</f>
      </c>
      <c r="F175" s="12">
        <f>IF(C175&lt;=0,0,C175*Eingaben!$B$6/12)</f>
      </c>
      <c r="G175" s="12">
        <f>MAX(0,D175+E175-F175)</f>
      </c>
      <c r="H175" s="12">
        <f>MAX(0,C175-G175)</f>
      </c>
    </row>
    <row r="176" spans="1:8" x14ac:dyDescent="0.25">
      <c r="A176" s="10">
        <v>172</v>
      </c>
      <c r="B176" s="11">
        <f>EDATE(B175,1)</f>
      </c>
      <c r="C176" s="12">
        <f>H175</f>
      </c>
      <c r="D176" s="12">
        <f>IF(C176&lt;=0,0,MIN(Eingaben!$B$7,C176+F176))</f>
      </c>
      <c r="E176" s="12">
        <f>IF(AND(C176&gt;0,MONTH(B176)=1),MIN(Eingaben!$B$9,MAX(0,C176+F176-D176)),0)</f>
      </c>
      <c r="F176" s="12">
        <f>IF(C176&lt;=0,0,C176*Eingaben!$B$6/12)</f>
      </c>
      <c r="G176" s="12">
        <f>MAX(0,D176+E176-F176)</f>
      </c>
      <c r="H176" s="12">
        <f>MAX(0,C176-G176)</f>
      </c>
    </row>
    <row r="177" spans="1:8" x14ac:dyDescent="0.25">
      <c r="A177" s="10">
        <v>173</v>
      </c>
      <c r="B177" s="11">
        <f>EDATE(B176,1)</f>
      </c>
      <c r="C177" s="12">
        <f>H176</f>
      </c>
      <c r="D177" s="12">
        <f>IF(C177&lt;=0,0,MIN(Eingaben!$B$7,C177+F177))</f>
      </c>
      <c r="E177" s="12">
        <f>IF(AND(C177&gt;0,MONTH(B177)=1),MIN(Eingaben!$B$9,MAX(0,C177+F177-D177)),0)</f>
      </c>
      <c r="F177" s="12">
        <f>IF(C177&lt;=0,0,C177*Eingaben!$B$6/12)</f>
      </c>
      <c r="G177" s="12">
        <f>MAX(0,D177+E177-F177)</f>
      </c>
      <c r="H177" s="12">
        <f>MAX(0,C177-G177)</f>
      </c>
    </row>
    <row r="178" spans="1:8" x14ac:dyDescent="0.25">
      <c r="A178" s="10">
        <v>174</v>
      </c>
      <c r="B178" s="11">
        <f>EDATE(B177,1)</f>
      </c>
      <c r="C178" s="12">
        <f>H177</f>
      </c>
      <c r="D178" s="12">
        <f>IF(C178&lt;=0,0,MIN(Eingaben!$B$7,C178+F178))</f>
      </c>
      <c r="E178" s="12">
        <f>IF(AND(C178&gt;0,MONTH(B178)=1),MIN(Eingaben!$B$9,MAX(0,C178+F178-D178)),0)</f>
      </c>
      <c r="F178" s="12">
        <f>IF(C178&lt;=0,0,C178*Eingaben!$B$6/12)</f>
      </c>
      <c r="G178" s="12">
        <f>MAX(0,D178+E178-F178)</f>
      </c>
      <c r="H178" s="12">
        <f>MAX(0,C178-G178)</f>
      </c>
    </row>
    <row r="179" spans="1:8" x14ac:dyDescent="0.25">
      <c r="A179" s="10">
        <v>175</v>
      </c>
      <c r="B179" s="11">
        <f>EDATE(B178,1)</f>
      </c>
      <c r="C179" s="12">
        <f>H178</f>
      </c>
      <c r="D179" s="12">
        <f>IF(C179&lt;=0,0,MIN(Eingaben!$B$7,C179+F179))</f>
      </c>
      <c r="E179" s="12">
        <f>IF(AND(C179&gt;0,MONTH(B179)=1),MIN(Eingaben!$B$9,MAX(0,C179+F179-D179)),0)</f>
      </c>
      <c r="F179" s="12">
        <f>IF(C179&lt;=0,0,C179*Eingaben!$B$6/12)</f>
      </c>
      <c r="G179" s="12">
        <f>MAX(0,D179+E179-F179)</f>
      </c>
      <c r="H179" s="12">
        <f>MAX(0,C179-G179)</f>
      </c>
    </row>
    <row r="180" spans="1:8" x14ac:dyDescent="0.25">
      <c r="A180" s="10">
        <v>176</v>
      </c>
      <c r="B180" s="11">
        <f>EDATE(B179,1)</f>
      </c>
      <c r="C180" s="12">
        <f>H179</f>
      </c>
      <c r="D180" s="12">
        <f>IF(C180&lt;=0,0,MIN(Eingaben!$B$7,C180+F180))</f>
      </c>
      <c r="E180" s="12">
        <f>IF(AND(C180&gt;0,MONTH(B180)=1),MIN(Eingaben!$B$9,MAX(0,C180+F180-D180)),0)</f>
      </c>
      <c r="F180" s="12">
        <f>IF(C180&lt;=0,0,C180*Eingaben!$B$6/12)</f>
      </c>
      <c r="G180" s="12">
        <f>MAX(0,D180+E180-F180)</f>
      </c>
      <c r="H180" s="12">
        <f>MAX(0,C180-G180)</f>
      </c>
    </row>
    <row r="181" spans="1:8" x14ac:dyDescent="0.25">
      <c r="A181" s="10">
        <v>177</v>
      </c>
      <c r="B181" s="11">
        <f>EDATE(B180,1)</f>
      </c>
      <c r="C181" s="12">
        <f>H180</f>
      </c>
      <c r="D181" s="12">
        <f>IF(C181&lt;=0,0,MIN(Eingaben!$B$7,C181+F181))</f>
      </c>
      <c r="E181" s="12">
        <f>IF(AND(C181&gt;0,MONTH(B181)=1),MIN(Eingaben!$B$9,MAX(0,C181+F181-D181)),0)</f>
      </c>
      <c r="F181" s="12">
        <f>IF(C181&lt;=0,0,C181*Eingaben!$B$6/12)</f>
      </c>
      <c r="G181" s="12">
        <f>MAX(0,D181+E181-F181)</f>
      </c>
      <c r="H181" s="12">
        <f>MAX(0,C181-G181)</f>
      </c>
    </row>
    <row r="182" spans="1:8" x14ac:dyDescent="0.25">
      <c r="A182" s="10">
        <v>178</v>
      </c>
      <c r="B182" s="11">
        <f>EDATE(B181,1)</f>
      </c>
      <c r="C182" s="12">
        <f>H181</f>
      </c>
      <c r="D182" s="12">
        <f>IF(C182&lt;=0,0,MIN(Eingaben!$B$7,C182+F182))</f>
      </c>
      <c r="E182" s="12">
        <f>IF(AND(C182&gt;0,MONTH(B182)=1),MIN(Eingaben!$B$9,MAX(0,C182+F182-D182)),0)</f>
      </c>
      <c r="F182" s="12">
        <f>IF(C182&lt;=0,0,C182*Eingaben!$B$6/12)</f>
      </c>
      <c r="G182" s="12">
        <f>MAX(0,D182+E182-F182)</f>
      </c>
      <c r="H182" s="12">
        <f>MAX(0,C182-G182)</f>
      </c>
    </row>
    <row r="183" spans="1:8" x14ac:dyDescent="0.25">
      <c r="A183" s="10">
        <v>179</v>
      </c>
      <c r="B183" s="11">
        <f>EDATE(B182,1)</f>
      </c>
      <c r="C183" s="12">
        <f>H182</f>
      </c>
      <c r="D183" s="12">
        <f>IF(C183&lt;=0,0,MIN(Eingaben!$B$7,C183+F183))</f>
      </c>
      <c r="E183" s="12">
        <f>IF(AND(C183&gt;0,MONTH(B183)=1),MIN(Eingaben!$B$9,MAX(0,C183+F183-D183)),0)</f>
      </c>
      <c r="F183" s="12">
        <f>IF(C183&lt;=0,0,C183*Eingaben!$B$6/12)</f>
      </c>
      <c r="G183" s="12">
        <f>MAX(0,D183+E183-F183)</f>
      </c>
      <c r="H183" s="12">
        <f>MAX(0,C183-G183)</f>
      </c>
    </row>
    <row r="184" spans="1:8" x14ac:dyDescent="0.25">
      <c r="A184" s="10">
        <v>180</v>
      </c>
      <c r="B184" s="11">
        <f>EDATE(B183,1)</f>
      </c>
      <c r="C184" s="12">
        <f>H183</f>
      </c>
      <c r="D184" s="12">
        <f>IF(C184&lt;=0,0,MIN(Eingaben!$B$7,C184+F184))</f>
      </c>
      <c r="E184" s="12">
        <f>IF(AND(C184&gt;0,MONTH(B184)=1),MIN(Eingaben!$B$9,MAX(0,C184+F184-D184)),0)</f>
      </c>
      <c r="F184" s="12">
        <f>IF(C184&lt;=0,0,C184*Eingaben!$B$6/12)</f>
      </c>
      <c r="G184" s="12">
        <f>MAX(0,D184+E184-F184)</f>
      </c>
      <c r="H184" s="12">
        <f>MAX(0,C184-G184)</f>
      </c>
    </row>
    <row r="185" spans="1:8" x14ac:dyDescent="0.25">
      <c r="A185" s="10">
        <v>181</v>
      </c>
      <c r="B185" s="11">
        <f>EDATE(B184,1)</f>
      </c>
      <c r="C185" s="12">
        <f>H184</f>
      </c>
      <c r="D185" s="12">
        <f>IF(C185&lt;=0,0,MIN(Eingaben!$B$7,C185+F185))</f>
      </c>
      <c r="E185" s="12">
        <f>IF(AND(C185&gt;0,MONTH(B185)=1),MIN(Eingaben!$B$9,MAX(0,C185+F185-D185)),0)</f>
      </c>
      <c r="F185" s="12">
        <f>IF(C185&lt;=0,0,C185*Eingaben!$B$6/12)</f>
      </c>
      <c r="G185" s="12">
        <f>MAX(0,D185+E185-F185)</f>
      </c>
      <c r="H185" s="12">
        <f>MAX(0,C185-G185)</f>
      </c>
    </row>
    <row r="186" spans="1:8" x14ac:dyDescent="0.25">
      <c r="A186" s="10">
        <v>182</v>
      </c>
      <c r="B186" s="11">
        <f>EDATE(B185,1)</f>
      </c>
      <c r="C186" s="12">
        <f>H185</f>
      </c>
      <c r="D186" s="12">
        <f>IF(C186&lt;=0,0,MIN(Eingaben!$B$7,C186+F186))</f>
      </c>
      <c r="E186" s="12">
        <f>IF(AND(C186&gt;0,MONTH(B186)=1),MIN(Eingaben!$B$9,MAX(0,C186+F186-D186)),0)</f>
      </c>
      <c r="F186" s="12">
        <f>IF(C186&lt;=0,0,C186*Eingaben!$B$6/12)</f>
      </c>
      <c r="G186" s="12">
        <f>MAX(0,D186+E186-F186)</f>
      </c>
      <c r="H186" s="12">
        <f>MAX(0,C186-G186)</f>
      </c>
    </row>
    <row r="187" spans="1:8" x14ac:dyDescent="0.25">
      <c r="A187" s="10">
        <v>183</v>
      </c>
      <c r="B187" s="11">
        <f>EDATE(B186,1)</f>
      </c>
      <c r="C187" s="12">
        <f>H186</f>
      </c>
      <c r="D187" s="12">
        <f>IF(C187&lt;=0,0,MIN(Eingaben!$B$7,C187+F187))</f>
      </c>
      <c r="E187" s="12">
        <f>IF(AND(C187&gt;0,MONTH(B187)=1),MIN(Eingaben!$B$9,MAX(0,C187+F187-D187)),0)</f>
      </c>
      <c r="F187" s="12">
        <f>IF(C187&lt;=0,0,C187*Eingaben!$B$6/12)</f>
      </c>
      <c r="G187" s="12">
        <f>MAX(0,D187+E187-F187)</f>
      </c>
      <c r="H187" s="12">
        <f>MAX(0,C187-G187)</f>
      </c>
    </row>
    <row r="188" spans="1:8" x14ac:dyDescent="0.25">
      <c r="A188" s="10">
        <v>184</v>
      </c>
      <c r="B188" s="11">
        <f>EDATE(B187,1)</f>
      </c>
      <c r="C188" s="12">
        <f>H187</f>
      </c>
      <c r="D188" s="12">
        <f>IF(C188&lt;=0,0,MIN(Eingaben!$B$7,C188+F188))</f>
      </c>
      <c r="E188" s="12">
        <f>IF(AND(C188&gt;0,MONTH(B188)=1),MIN(Eingaben!$B$9,MAX(0,C188+F188-D188)),0)</f>
      </c>
      <c r="F188" s="12">
        <f>IF(C188&lt;=0,0,C188*Eingaben!$B$6/12)</f>
      </c>
      <c r="G188" s="12">
        <f>MAX(0,D188+E188-F188)</f>
      </c>
      <c r="H188" s="12">
        <f>MAX(0,C188-G188)</f>
      </c>
    </row>
    <row r="189" spans="1:8" x14ac:dyDescent="0.25">
      <c r="A189" s="10">
        <v>185</v>
      </c>
      <c r="B189" s="11">
        <f>EDATE(B188,1)</f>
      </c>
      <c r="C189" s="12">
        <f>H188</f>
      </c>
      <c r="D189" s="12">
        <f>IF(C189&lt;=0,0,MIN(Eingaben!$B$7,C189+F189))</f>
      </c>
      <c r="E189" s="12">
        <f>IF(AND(C189&gt;0,MONTH(B189)=1),MIN(Eingaben!$B$9,MAX(0,C189+F189-D189)),0)</f>
      </c>
      <c r="F189" s="12">
        <f>IF(C189&lt;=0,0,C189*Eingaben!$B$6/12)</f>
      </c>
      <c r="G189" s="12">
        <f>MAX(0,D189+E189-F189)</f>
      </c>
      <c r="H189" s="12">
        <f>MAX(0,C189-G189)</f>
      </c>
    </row>
    <row r="190" spans="1:8" x14ac:dyDescent="0.25">
      <c r="A190" s="10">
        <v>186</v>
      </c>
      <c r="B190" s="11">
        <f>EDATE(B189,1)</f>
      </c>
      <c r="C190" s="12">
        <f>H189</f>
      </c>
      <c r="D190" s="12">
        <f>IF(C190&lt;=0,0,MIN(Eingaben!$B$7,C190+F190))</f>
      </c>
      <c r="E190" s="12">
        <f>IF(AND(C190&gt;0,MONTH(B190)=1),MIN(Eingaben!$B$9,MAX(0,C190+F190-D190)),0)</f>
      </c>
      <c r="F190" s="12">
        <f>IF(C190&lt;=0,0,C190*Eingaben!$B$6/12)</f>
      </c>
      <c r="G190" s="12">
        <f>MAX(0,D190+E190-F190)</f>
      </c>
      <c r="H190" s="12">
        <f>MAX(0,C190-G190)</f>
      </c>
    </row>
    <row r="191" spans="1:8" x14ac:dyDescent="0.25">
      <c r="A191" s="10">
        <v>187</v>
      </c>
      <c r="B191" s="11">
        <f>EDATE(B190,1)</f>
      </c>
      <c r="C191" s="12">
        <f>H190</f>
      </c>
      <c r="D191" s="12">
        <f>IF(C191&lt;=0,0,MIN(Eingaben!$B$7,C191+F191))</f>
      </c>
      <c r="E191" s="12">
        <f>IF(AND(C191&gt;0,MONTH(B191)=1),MIN(Eingaben!$B$9,MAX(0,C191+F191-D191)),0)</f>
      </c>
      <c r="F191" s="12">
        <f>IF(C191&lt;=0,0,C191*Eingaben!$B$6/12)</f>
      </c>
      <c r="G191" s="12">
        <f>MAX(0,D191+E191-F191)</f>
      </c>
      <c r="H191" s="12">
        <f>MAX(0,C191-G191)</f>
      </c>
    </row>
    <row r="192" spans="1:8" x14ac:dyDescent="0.25">
      <c r="A192" s="10">
        <v>188</v>
      </c>
      <c r="B192" s="11">
        <f>EDATE(B191,1)</f>
      </c>
      <c r="C192" s="12">
        <f>H191</f>
      </c>
      <c r="D192" s="12">
        <f>IF(C192&lt;=0,0,MIN(Eingaben!$B$7,C192+F192))</f>
      </c>
      <c r="E192" s="12">
        <f>IF(AND(C192&gt;0,MONTH(B192)=1),MIN(Eingaben!$B$9,MAX(0,C192+F192-D192)),0)</f>
      </c>
      <c r="F192" s="12">
        <f>IF(C192&lt;=0,0,C192*Eingaben!$B$6/12)</f>
      </c>
      <c r="G192" s="12">
        <f>MAX(0,D192+E192-F192)</f>
      </c>
      <c r="H192" s="12">
        <f>MAX(0,C192-G192)</f>
      </c>
    </row>
    <row r="193" spans="1:8" x14ac:dyDescent="0.25">
      <c r="A193" s="10">
        <v>189</v>
      </c>
      <c r="B193" s="11">
        <f>EDATE(B192,1)</f>
      </c>
      <c r="C193" s="12">
        <f>H192</f>
      </c>
      <c r="D193" s="12">
        <f>IF(C193&lt;=0,0,MIN(Eingaben!$B$7,C193+F193))</f>
      </c>
      <c r="E193" s="12">
        <f>IF(AND(C193&gt;0,MONTH(B193)=1),MIN(Eingaben!$B$9,MAX(0,C193+F193-D193)),0)</f>
      </c>
      <c r="F193" s="12">
        <f>IF(C193&lt;=0,0,C193*Eingaben!$B$6/12)</f>
      </c>
      <c r="G193" s="12">
        <f>MAX(0,D193+E193-F193)</f>
      </c>
      <c r="H193" s="12">
        <f>MAX(0,C193-G193)</f>
      </c>
    </row>
    <row r="194" spans="1:8" x14ac:dyDescent="0.25">
      <c r="A194" s="10">
        <v>190</v>
      </c>
      <c r="B194" s="11">
        <f>EDATE(B193,1)</f>
      </c>
      <c r="C194" s="12">
        <f>H193</f>
      </c>
      <c r="D194" s="12">
        <f>IF(C194&lt;=0,0,MIN(Eingaben!$B$7,C194+F194))</f>
      </c>
      <c r="E194" s="12">
        <f>IF(AND(C194&gt;0,MONTH(B194)=1),MIN(Eingaben!$B$9,MAX(0,C194+F194-D194)),0)</f>
      </c>
      <c r="F194" s="12">
        <f>IF(C194&lt;=0,0,C194*Eingaben!$B$6/12)</f>
      </c>
      <c r="G194" s="12">
        <f>MAX(0,D194+E194-F194)</f>
      </c>
      <c r="H194" s="12">
        <f>MAX(0,C194-G194)</f>
      </c>
    </row>
    <row r="195" spans="1:8" x14ac:dyDescent="0.25">
      <c r="A195" s="10">
        <v>191</v>
      </c>
      <c r="B195" s="11">
        <f>EDATE(B194,1)</f>
      </c>
      <c r="C195" s="12">
        <f>H194</f>
      </c>
      <c r="D195" s="12">
        <f>IF(C195&lt;=0,0,MIN(Eingaben!$B$7,C195+F195))</f>
      </c>
      <c r="E195" s="12">
        <f>IF(AND(C195&gt;0,MONTH(B195)=1),MIN(Eingaben!$B$9,MAX(0,C195+F195-D195)),0)</f>
      </c>
      <c r="F195" s="12">
        <f>IF(C195&lt;=0,0,C195*Eingaben!$B$6/12)</f>
      </c>
      <c r="G195" s="12">
        <f>MAX(0,D195+E195-F195)</f>
      </c>
      <c r="H195" s="12">
        <f>MAX(0,C195-G195)</f>
      </c>
    </row>
    <row r="196" spans="1:8" x14ac:dyDescent="0.25">
      <c r="A196" s="10">
        <v>192</v>
      </c>
      <c r="B196" s="11">
        <f>EDATE(B195,1)</f>
      </c>
      <c r="C196" s="12">
        <f>H195</f>
      </c>
      <c r="D196" s="12">
        <f>IF(C196&lt;=0,0,MIN(Eingaben!$B$7,C196+F196))</f>
      </c>
      <c r="E196" s="12">
        <f>IF(AND(C196&gt;0,MONTH(B196)=1),MIN(Eingaben!$B$9,MAX(0,C196+F196-D196)),0)</f>
      </c>
      <c r="F196" s="12">
        <f>IF(C196&lt;=0,0,C196*Eingaben!$B$6/12)</f>
      </c>
      <c r="G196" s="12">
        <f>MAX(0,D196+E196-F196)</f>
      </c>
      <c r="H196" s="12">
        <f>MAX(0,C196-G196)</f>
      </c>
    </row>
    <row r="197" spans="1:8" x14ac:dyDescent="0.25">
      <c r="A197" s="10">
        <v>193</v>
      </c>
      <c r="B197" s="11">
        <f>EDATE(B196,1)</f>
      </c>
      <c r="C197" s="12">
        <f>H196</f>
      </c>
      <c r="D197" s="12">
        <f>IF(C197&lt;=0,0,MIN(Eingaben!$B$7,C197+F197))</f>
      </c>
      <c r="E197" s="12">
        <f>IF(AND(C197&gt;0,MONTH(B197)=1),MIN(Eingaben!$B$9,MAX(0,C197+F197-D197)),0)</f>
      </c>
      <c r="F197" s="12">
        <f>IF(C197&lt;=0,0,C197*Eingaben!$B$6/12)</f>
      </c>
      <c r="G197" s="12">
        <f>MAX(0,D197+E197-F197)</f>
      </c>
      <c r="H197" s="12">
        <f>MAX(0,C197-G197)</f>
      </c>
    </row>
    <row r="198" spans="1:8" x14ac:dyDescent="0.25">
      <c r="A198" s="10">
        <v>194</v>
      </c>
      <c r="B198" s="11">
        <f>EDATE(B197,1)</f>
      </c>
      <c r="C198" s="12">
        <f>H197</f>
      </c>
      <c r="D198" s="12">
        <f>IF(C198&lt;=0,0,MIN(Eingaben!$B$7,C198+F198))</f>
      </c>
      <c r="E198" s="12">
        <f>IF(AND(C198&gt;0,MONTH(B198)=1),MIN(Eingaben!$B$9,MAX(0,C198+F198-D198)),0)</f>
      </c>
      <c r="F198" s="12">
        <f>IF(C198&lt;=0,0,C198*Eingaben!$B$6/12)</f>
      </c>
      <c r="G198" s="12">
        <f>MAX(0,D198+E198-F198)</f>
      </c>
      <c r="H198" s="12">
        <f>MAX(0,C198-G198)</f>
      </c>
    </row>
    <row r="199" spans="1:8" x14ac:dyDescent="0.25">
      <c r="A199" s="10">
        <v>195</v>
      </c>
      <c r="B199" s="11">
        <f>EDATE(B198,1)</f>
      </c>
      <c r="C199" s="12">
        <f>H198</f>
      </c>
      <c r="D199" s="12">
        <f>IF(C199&lt;=0,0,MIN(Eingaben!$B$7,C199+F199))</f>
      </c>
      <c r="E199" s="12">
        <f>IF(AND(C199&gt;0,MONTH(B199)=1),MIN(Eingaben!$B$9,MAX(0,C199+F199-D199)),0)</f>
      </c>
      <c r="F199" s="12">
        <f>IF(C199&lt;=0,0,C199*Eingaben!$B$6/12)</f>
      </c>
      <c r="G199" s="12">
        <f>MAX(0,D199+E199-F199)</f>
      </c>
      <c r="H199" s="12">
        <f>MAX(0,C199-G199)</f>
      </c>
    </row>
    <row r="200" spans="1:8" x14ac:dyDescent="0.25">
      <c r="A200" s="10">
        <v>196</v>
      </c>
      <c r="B200" s="11">
        <f>EDATE(B199,1)</f>
      </c>
      <c r="C200" s="12">
        <f>H199</f>
      </c>
      <c r="D200" s="12">
        <f>IF(C200&lt;=0,0,MIN(Eingaben!$B$7,C200+F200))</f>
      </c>
      <c r="E200" s="12">
        <f>IF(AND(C200&gt;0,MONTH(B200)=1),MIN(Eingaben!$B$9,MAX(0,C200+F200-D200)),0)</f>
      </c>
      <c r="F200" s="12">
        <f>IF(C200&lt;=0,0,C200*Eingaben!$B$6/12)</f>
      </c>
      <c r="G200" s="12">
        <f>MAX(0,D200+E200-F200)</f>
      </c>
      <c r="H200" s="12">
        <f>MAX(0,C200-G200)</f>
      </c>
    </row>
    <row r="201" spans="1:8" x14ac:dyDescent="0.25">
      <c r="A201" s="10">
        <v>197</v>
      </c>
      <c r="B201" s="11">
        <f>EDATE(B200,1)</f>
      </c>
      <c r="C201" s="12">
        <f>H200</f>
      </c>
      <c r="D201" s="12">
        <f>IF(C201&lt;=0,0,MIN(Eingaben!$B$7,C201+F201))</f>
      </c>
      <c r="E201" s="12">
        <f>IF(AND(C201&gt;0,MONTH(B201)=1),MIN(Eingaben!$B$9,MAX(0,C201+F201-D201)),0)</f>
      </c>
      <c r="F201" s="12">
        <f>IF(C201&lt;=0,0,C201*Eingaben!$B$6/12)</f>
      </c>
      <c r="G201" s="12">
        <f>MAX(0,D201+E201-F201)</f>
      </c>
      <c r="H201" s="12">
        <f>MAX(0,C201-G201)</f>
      </c>
    </row>
    <row r="202" spans="1:8" x14ac:dyDescent="0.25">
      <c r="A202" s="10">
        <v>198</v>
      </c>
      <c r="B202" s="11">
        <f>EDATE(B201,1)</f>
      </c>
      <c r="C202" s="12">
        <f>H201</f>
      </c>
      <c r="D202" s="12">
        <f>IF(C202&lt;=0,0,MIN(Eingaben!$B$7,C202+F202))</f>
      </c>
      <c r="E202" s="12">
        <f>IF(AND(C202&gt;0,MONTH(B202)=1),MIN(Eingaben!$B$9,MAX(0,C202+F202-D202)),0)</f>
      </c>
      <c r="F202" s="12">
        <f>IF(C202&lt;=0,0,C202*Eingaben!$B$6/12)</f>
      </c>
      <c r="G202" s="12">
        <f>MAX(0,D202+E202-F202)</f>
      </c>
      <c r="H202" s="12">
        <f>MAX(0,C202-G202)</f>
      </c>
    </row>
    <row r="203" spans="1:8" x14ac:dyDescent="0.25">
      <c r="A203" s="10">
        <v>199</v>
      </c>
      <c r="B203" s="11">
        <f>EDATE(B202,1)</f>
      </c>
      <c r="C203" s="12">
        <f>H202</f>
      </c>
      <c r="D203" s="12">
        <f>IF(C203&lt;=0,0,MIN(Eingaben!$B$7,C203+F203))</f>
      </c>
      <c r="E203" s="12">
        <f>IF(AND(C203&gt;0,MONTH(B203)=1),MIN(Eingaben!$B$9,MAX(0,C203+F203-D203)),0)</f>
      </c>
      <c r="F203" s="12">
        <f>IF(C203&lt;=0,0,C203*Eingaben!$B$6/12)</f>
      </c>
      <c r="G203" s="12">
        <f>MAX(0,D203+E203-F203)</f>
      </c>
      <c r="H203" s="12">
        <f>MAX(0,C203-G203)</f>
      </c>
    </row>
    <row r="204" spans="1:8" x14ac:dyDescent="0.25">
      <c r="A204" s="10">
        <v>200</v>
      </c>
      <c r="B204" s="11">
        <f>EDATE(B203,1)</f>
      </c>
      <c r="C204" s="12">
        <f>H203</f>
      </c>
      <c r="D204" s="12">
        <f>IF(C204&lt;=0,0,MIN(Eingaben!$B$7,C204+F204))</f>
      </c>
      <c r="E204" s="12">
        <f>IF(AND(C204&gt;0,MONTH(B204)=1),MIN(Eingaben!$B$9,MAX(0,C204+F204-D204)),0)</f>
      </c>
      <c r="F204" s="12">
        <f>IF(C204&lt;=0,0,C204*Eingaben!$B$6/12)</f>
      </c>
      <c r="G204" s="12">
        <f>MAX(0,D204+E204-F204)</f>
      </c>
      <c r="H204" s="12">
        <f>MAX(0,C204-G204)</f>
      </c>
    </row>
    <row r="205" spans="1:8" x14ac:dyDescent="0.25">
      <c r="A205" s="10">
        <v>201</v>
      </c>
      <c r="B205" s="11">
        <f>EDATE(B204,1)</f>
      </c>
      <c r="C205" s="12">
        <f>H204</f>
      </c>
      <c r="D205" s="12">
        <f>IF(C205&lt;=0,0,MIN(Eingaben!$B$7,C205+F205))</f>
      </c>
      <c r="E205" s="12">
        <f>IF(AND(C205&gt;0,MONTH(B205)=1),MIN(Eingaben!$B$9,MAX(0,C205+F205-D205)),0)</f>
      </c>
      <c r="F205" s="12">
        <f>IF(C205&lt;=0,0,C205*Eingaben!$B$6/12)</f>
      </c>
      <c r="G205" s="12">
        <f>MAX(0,D205+E205-F205)</f>
      </c>
      <c r="H205" s="12">
        <f>MAX(0,C205-G205)</f>
      </c>
    </row>
    <row r="206" spans="1:8" x14ac:dyDescent="0.25">
      <c r="A206" s="10">
        <v>202</v>
      </c>
      <c r="B206" s="11">
        <f>EDATE(B205,1)</f>
      </c>
      <c r="C206" s="12">
        <f>H205</f>
      </c>
      <c r="D206" s="12">
        <f>IF(C206&lt;=0,0,MIN(Eingaben!$B$7,C206+F206))</f>
      </c>
      <c r="E206" s="12">
        <f>IF(AND(C206&gt;0,MONTH(B206)=1),MIN(Eingaben!$B$9,MAX(0,C206+F206-D206)),0)</f>
      </c>
      <c r="F206" s="12">
        <f>IF(C206&lt;=0,0,C206*Eingaben!$B$6/12)</f>
      </c>
      <c r="G206" s="12">
        <f>MAX(0,D206+E206-F206)</f>
      </c>
      <c r="H206" s="12">
        <f>MAX(0,C206-G206)</f>
      </c>
    </row>
    <row r="207" spans="1:8" x14ac:dyDescent="0.25">
      <c r="A207" s="10">
        <v>203</v>
      </c>
      <c r="B207" s="11">
        <f>EDATE(B206,1)</f>
      </c>
      <c r="C207" s="12">
        <f>H206</f>
      </c>
      <c r="D207" s="12">
        <f>IF(C207&lt;=0,0,MIN(Eingaben!$B$7,C207+F207))</f>
      </c>
      <c r="E207" s="12">
        <f>IF(AND(C207&gt;0,MONTH(B207)=1),MIN(Eingaben!$B$9,MAX(0,C207+F207-D207)),0)</f>
      </c>
      <c r="F207" s="12">
        <f>IF(C207&lt;=0,0,C207*Eingaben!$B$6/12)</f>
      </c>
      <c r="G207" s="12">
        <f>MAX(0,D207+E207-F207)</f>
      </c>
      <c r="H207" s="12">
        <f>MAX(0,C207-G207)</f>
      </c>
    </row>
    <row r="208" spans="1:8" x14ac:dyDescent="0.25">
      <c r="A208" s="10">
        <v>204</v>
      </c>
      <c r="B208" s="11">
        <f>EDATE(B207,1)</f>
      </c>
      <c r="C208" s="12">
        <f>H207</f>
      </c>
      <c r="D208" s="12">
        <f>IF(C208&lt;=0,0,MIN(Eingaben!$B$7,C208+F208))</f>
      </c>
      <c r="E208" s="12">
        <f>IF(AND(C208&gt;0,MONTH(B208)=1),MIN(Eingaben!$B$9,MAX(0,C208+F208-D208)),0)</f>
      </c>
      <c r="F208" s="12">
        <f>IF(C208&lt;=0,0,C208*Eingaben!$B$6/12)</f>
      </c>
      <c r="G208" s="12">
        <f>MAX(0,D208+E208-F208)</f>
      </c>
      <c r="H208" s="12">
        <f>MAX(0,C208-G208)</f>
      </c>
    </row>
    <row r="209" spans="1:8" x14ac:dyDescent="0.25">
      <c r="A209" s="10">
        <v>205</v>
      </c>
      <c r="B209" s="11">
        <f>EDATE(B208,1)</f>
      </c>
      <c r="C209" s="12">
        <f>H208</f>
      </c>
      <c r="D209" s="12">
        <f>IF(C209&lt;=0,0,MIN(Eingaben!$B$7,C209+F209))</f>
      </c>
      <c r="E209" s="12">
        <f>IF(AND(C209&gt;0,MONTH(B209)=1),MIN(Eingaben!$B$9,MAX(0,C209+F209-D209)),0)</f>
      </c>
      <c r="F209" s="12">
        <f>IF(C209&lt;=0,0,C209*Eingaben!$B$6/12)</f>
      </c>
      <c r="G209" s="12">
        <f>MAX(0,D209+E209-F209)</f>
      </c>
      <c r="H209" s="12">
        <f>MAX(0,C209-G209)</f>
      </c>
    </row>
    <row r="210" spans="1:8" x14ac:dyDescent="0.25">
      <c r="A210" s="10">
        <v>206</v>
      </c>
      <c r="B210" s="11">
        <f>EDATE(B209,1)</f>
      </c>
      <c r="C210" s="12">
        <f>H209</f>
      </c>
      <c r="D210" s="12">
        <f>IF(C210&lt;=0,0,MIN(Eingaben!$B$7,C210+F210))</f>
      </c>
      <c r="E210" s="12">
        <f>IF(AND(C210&gt;0,MONTH(B210)=1),MIN(Eingaben!$B$9,MAX(0,C210+F210-D210)),0)</f>
      </c>
      <c r="F210" s="12">
        <f>IF(C210&lt;=0,0,C210*Eingaben!$B$6/12)</f>
      </c>
      <c r="G210" s="12">
        <f>MAX(0,D210+E210-F210)</f>
      </c>
      <c r="H210" s="12">
        <f>MAX(0,C210-G210)</f>
      </c>
    </row>
    <row r="211" spans="1:8" x14ac:dyDescent="0.25">
      <c r="A211" s="10">
        <v>207</v>
      </c>
      <c r="B211" s="11">
        <f>EDATE(B210,1)</f>
      </c>
      <c r="C211" s="12">
        <f>H210</f>
      </c>
      <c r="D211" s="12">
        <f>IF(C211&lt;=0,0,MIN(Eingaben!$B$7,C211+F211))</f>
      </c>
      <c r="E211" s="12">
        <f>IF(AND(C211&gt;0,MONTH(B211)=1),MIN(Eingaben!$B$9,MAX(0,C211+F211-D211)),0)</f>
      </c>
      <c r="F211" s="12">
        <f>IF(C211&lt;=0,0,C211*Eingaben!$B$6/12)</f>
      </c>
      <c r="G211" s="12">
        <f>MAX(0,D211+E211-F211)</f>
      </c>
      <c r="H211" s="12">
        <f>MAX(0,C211-G211)</f>
      </c>
    </row>
    <row r="212" spans="1:8" x14ac:dyDescent="0.25">
      <c r="A212" s="10">
        <v>208</v>
      </c>
      <c r="B212" s="11">
        <f>EDATE(B211,1)</f>
      </c>
      <c r="C212" s="12">
        <f>H211</f>
      </c>
      <c r="D212" s="12">
        <f>IF(C212&lt;=0,0,MIN(Eingaben!$B$7,C212+F212))</f>
      </c>
      <c r="E212" s="12">
        <f>IF(AND(C212&gt;0,MONTH(B212)=1),MIN(Eingaben!$B$9,MAX(0,C212+F212-D212)),0)</f>
      </c>
      <c r="F212" s="12">
        <f>IF(C212&lt;=0,0,C212*Eingaben!$B$6/12)</f>
      </c>
      <c r="G212" s="12">
        <f>MAX(0,D212+E212-F212)</f>
      </c>
      <c r="H212" s="12">
        <f>MAX(0,C212-G212)</f>
      </c>
    </row>
    <row r="213" spans="1:8" x14ac:dyDescent="0.25">
      <c r="A213" s="10">
        <v>209</v>
      </c>
      <c r="B213" s="11">
        <f>EDATE(B212,1)</f>
      </c>
      <c r="C213" s="12">
        <f>H212</f>
      </c>
      <c r="D213" s="12">
        <f>IF(C213&lt;=0,0,MIN(Eingaben!$B$7,C213+F213))</f>
      </c>
      <c r="E213" s="12">
        <f>IF(AND(C213&gt;0,MONTH(B213)=1),MIN(Eingaben!$B$9,MAX(0,C213+F213-D213)),0)</f>
      </c>
      <c r="F213" s="12">
        <f>IF(C213&lt;=0,0,C213*Eingaben!$B$6/12)</f>
      </c>
      <c r="G213" s="12">
        <f>MAX(0,D213+E213-F213)</f>
      </c>
      <c r="H213" s="12">
        <f>MAX(0,C213-G213)</f>
      </c>
    </row>
    <row r="214" spans="1:8" x14ac:dyDescent="0.25">
      <c r="A214" s="10">
        <v>210</v>
      </c>
      <c r="B214" s="11">
        <f>EDATE(B213,1)</f>
      </c>
      <c r="C214" s="12">
        <f>H213</f>
      </c>
      <c r="D214" s="12">
        <f>IF(C214&lt;=0,0,MIN(Eingaben!$B$7,C214+F214))</f>
      </c>
      <c r="E214" s="12">
        <f>IF(AND(C214&gt;0,MONTH(B214)=1),MIN(Eingaben!$B$9,MAX(0,C214+F214-D214)),0)</f>
      </c>
      <c r="F214" s="12">
        <f>IF(C214&lt;=0,0,C214*Eingaben!$B$6/12)</f>
      </c>
      <c r="G214" s="12">
        <f>MAX(0,D214+E214-F214)</f>
      </c>
      <c r="H214" s="12">
        <f>MAX(0,C214-G214)</f>
      </c>
    </row>
    <row r="215" spans="1:8" x14ac:dyDescent="0.25">
      <c r="A215" s="10">
        <v>211</v>
      </c>
      <c r="B215" s="11">
        <f>EDATE(B214,1)</f>
      </c>
      <c r="C215" s="12">
        <f>H214</f>
      </c>
      <c r="D215" s="12">
        <f>IF(C215&lt;=0,0,MIN(Eingaben!$B$7,C215+F215))</f>
      </c>
      <c r="E215" s="12">
        <f>IF(AND(C215&gt;0,MONTH(B215)=1),MIN(Eingaben!$B$9,MAX(0,C215+F215-D215)),0)</f>
      </c>
      <c r="F215" s="12">
        <f>IF(C215&lt;=0,0,C215*Eingaben!$B$6/12)</f>
      </c>
      <c r="G215" s="12">
        <f>MAX(0,D215+E215-F215)</f>
      </c>
      <c r="H215" s="12">
        <f>MAX(0,C215-G215)</f>
      </c>
    </row>
    <row r="216" spans="1:8" x14ac:dyDescent="0.25">
      <c r="A216" s="10">
        <v>212</v>
      </c>
      <c r="B216" s="11">
        <f>EDATE(B215,1)</f>
      </c>
      <c r="C216" s="12">
        <f>H215</f>
      </c>
      <c r="D216" s="12">
        <f>IF(C216&lt;=0,0,MIN(Eingaben!$B$7,C216+F216))</f>
      </c>
      <c r="E216" s="12">
        <f>IF(AND(C216&gt;0,MONTH(B216)=1),MIN(Eingaben!$B$9,MAX(0,C216+F216-D216)),0)</f>
      </c>
      <c r="F216" s="12">
        <f>IF(C216&lt;=0,0,C216*Eingaben!$B$6/12)</f>
      </c>
      <c r="G216" s="12">
        <f>MAX(0,D216+E216-F216)</f>
      </c>
      <c r="H216" s="12">
        <f>MAX(0,C216-G216)</f>
      </c>
    </row>
    <row r="217" spans="1:8" x14ac:dyDescent="0.25">
      <c r="A217" s="10">
        <v>213</v>
      </c>
      <c r="B217" s="11">
        <f>EDATE(B216,1)</f>
      </c>
      <c r="C217" s="12">
        <f>H216</f>
      </c>
      <c r="D217" s="12">
        <f>IF(C217&lt;=0,0,MIN(Eingaben!$B$7,C217+F217))</f>
      </c>
      <c r="E217" s="12">
        <f>IF(AND(C217&gt;0,MONTH(B217)=1),MIN(Eingaben!$B$9,MAX(0,C217+F217-D217)),0)</f>
      </c>
      <c r="F217" s="12">
        <f>IF(C217&lt;=0,0,C217*Eingaben!$B$6/12)</f>
      </c>
      <c r="G217" s="12">
        <f>MAX(0,D217+E217-F217)</f>
      </c>
      <c r="H217" s="12">
        <f>MAX(0,C217-G217)</f>
      </c>
    </row>
    <row r="218" spans="1:8" x14ac:dyDescent="0.25">
      <c r="A218" s="10">
        <v>214</v>
      </c>
      <c r="B218" s="11">
        <f>EDATE(B217,1)</f>
      </c>
      <c r="C218" s="12">
        <f>H217</f>
      </c>
      <c r="D218" s="12">
        <f>IF(C218&lt;=0,0,MIN(Eingaben!$B$7,C218+F218))</f>
      </c>
      <c r="E218" s="12">
        <f>IF(AND(C218&gt;0,MONTH(B218)=1),MIN(Eingaben!$B$9,MAX(0,C218+F218-D218)),0)</f>
      </c>
      <c r="F218" s="12">
        <f>IF(C218&lt;=0,0,C218*Eingaben!$B$6/12)</f>
      </c>
      <c r="G218" s="12">
        <f>MAX(0,D218+E218-F218)</f>
      </c>
      <c r="H218" s="12">
        <f>MAX(0,C218-G218)</f>
      </c>
    </row>
    <row r="219" spans="1:8" x14ac:dyDescent="0.25">
      <c r="A219" s="10">
        <v>215</v>
      </c>
      <c r="B219" s="11">
        <f>EDATE(B218,1)</f>
      </c>
      <c r="C219" s="12">
        <f>H218</f>
      </c>
      <c r="D219" s="12">
        <f>IF(C219&lt;=0,0,MIN(Eingaben!$B$7,C219+F219))</f>
      </c>
      <c r="E219" s="12">
        <f>IF(AND(C219&gt;0,MONTH(B219)=1),MIN(Eingaben!$B$9,MAX(0,C219+F219-D219)),0)</f>
      </c>
      <c r="F219" s="12">
        <f>IF(C219&lt;=0,0,C219*Eingaben!$B$6/12)</f>
      </c>
      <c r="G219" s="12">
        <f>MAX(0,D219+E219-F219)</f>
      </c>
      <c r="H219" s="12">
        <f>MAX(0,C219-G219)</f>
      </c>
    </row>
    <row r="220" spans="1:8" x14ac:dyDescent="0.25">
      <c r="A220" s="10">
        <v>216</v>
      </c>
      <c r="B220" s="11">
        <f>EDATE(B219,1)</f>
      </c>
      <c r="C220" s="12">
        <f>H219</f>
      </c>
      <c r="D220" s="12">
        <f>IF(C220&lt;=0,0,MIN(Eingaben!$B$7,C220+F220))</f>
      </c>
      <c r="E220" s="12">
        <f>IF(AND(C220&gt;0,MONTH(B220)=1),MIN(Eingaben!$B$9,MAX(0,C220+F220-D220)),0)</f>
      </c>
      <c r="F220" s="12">
        <f>IF(C220&lt;=0,0,C220*Eingaben!$B$6/12)</f>
      </c>
      <c r="G220" s="12">
        <f>MAX(0,D220+E220-F220)</f>
      </c>
      <c r="H220" s="12">
        <f>MAX(0,C220-G220)</f>
      </c>
    </row>
    <row r="221" spans="1:8" x14ac:dyDescent="0.25">
      <c r="A221" s="10">
        <v>217</v>
      </c>
      <c r="B221" s="11">
        <f>EDATE(B220,1)</f>
      </c>
      <c r="C221" s="12">
        <f>H220</f>
      </c>
      <c r="D221" s="12">
        <f>IF(C221&lt;=0,0,MIN(Eingaben!$B$7,C221+F221))</f>
      </c>
      <c r="E221" s="12">
        <f>IF(AND(C221&gt;0,MONTH(B221)=1),MIN(Eingaben!$B$9,MAX(0,C221+F221-D221)),0)</f>
      </c>
      <c r="F221" s="12">
        <f>IF(C221&lt;=0,0,C221*Eingaben!$B$6/12)</f>
      </c>
      <c r="G221" s="12">
        <f>MAX(0,D221+E221-F221)</f>
      </c>
      <c r="H221" s="12">
        <f>MAX(0,C221-G221)</f>
      </c>
    </row>
    <row r="222" spans="1:8" x14ac:dyDescent="0.25">
      <c r="A222" s="10">
        <v>218</v>
      </c>
      <c r="B222" s="11">
        <f>EDATE(B221,1)</f>
      </c>
      <c r="C222" s="12">
        <f>H221</f>
      </c>
      <c r="D222" s="12">
        <f>IF(C222&lt;=0,0,MIN(Eingaben!$B$7,C222+F222))</f>
      </c>
      <c r="E222" s="12">
        <f>IF(AND(C222&gt;0,MONTH(B222)=1),MIN(Eingaben!$B$9,MAX(0,C222+F222-D222)),0)</f>
      </c>
      <c r="F222" s="12">
        <f>IF(C222&lt;=0,0,C222*Eingaben!$B$6/12)</f>
      </c>
      <c r="G222" s="12">
        <f>MAX(0,D222+E222-F222)</f>
      </c>
      <c r="H222" s="12">
        <f>MAX(0,C222-G222)</f>
      </c>
    </row>
    <row r="223" spans="1:8" x14ac:dyDescent="0.25">
      <c r="A223" s="10">
        <v>219</v>
      </c>
      <c r="B223" s="11">
        <f>EDATE(B222,1)</f>
      </c>
      <c r="C223" s="12">
        <f>H222</f>
      </c>
      <c r="D223" s="12">
        <f>IF(C223&lt;=0,0,MIN(Eingaben!$B$7,C223+F223))</f>
      </c>
      <c r="E223" s="12">
        <f>IF(AND(C223&gt;0,MONTH(B223)=1),MIN(Eingaben!$B$9,MAX(0,C223+F223-D223)),0)</f>
      </c>
      <c r="F223" s="12">
        <f>IF(C223&lt;=0,0,C223*Eingaben!$B$6/12)</f>
      </c>
      <c r="G223" s="12">
        <f>MAX(0,D223+E223-F223)</f>
      </c>
      <c r="H223" s="12">
        <f>MAX(0,C223-G223)</f>
      </c>
    </row>
    <row r="224" spans="1:8" x14ac:dyDescent="0.25">
      <c r="A224" s="10">
        <v>220</v>
      </c>
      <c r="B224" s="11">
        <f>EDATE(B223,1)</f>
      </c>
      <c r="C224" s="12">
        <f>H223</f>
      </c>
      <c r="D224" s="12">
        <f>IF(C224&lt;=0,0,MIN(Eingaben!$B$7,C224+F224))</f>
      </c>
      <c r="E224" s="12">
        <f>IF(AND(C224&gt;0,MONTH(B224)=1),MIN(Eingaben!$B$9,MAX(0,C224+F224-D224)),0)</f>
      </c>
      <c r="F224" s="12">
        <f>IF(C224&lt;=0,0,C224*Eingaben!$B$6/12)</f>
      </c>
      <c r="G224" s="12">
        <f>MAX(0,D224+E224-F224)</f>
      </c>
      <c r="H224" s="12">
        <f>MAX(0,C224-G224)</f>
      </c>
    </row>
    <row r="225" spans="1:8" x14ac:dyDescent="0.25">
      <c r="A225" s="10">
        <v>221</v>
      </c>
      <c r="B225" s="11">
        <f>EDATE(B224,1)</f>
      </c>
      <c r="C225" s="12">
        <f>H224</f>
      </c>
      <c r="D225" s="12">
        <f>IF(C225&lt;=0,0,MIN(Eingaben!$B$7,C225+F225))</f>
      </c>
      <c r="E225" s="12">
        <f>IF(AND(C225&gt;0,MONTH(B225)=1),MIN(Eingaben!$B$9,MAX(0,C225+F225-D225)),0)</f>
      </c>
      <c r="F225" s="12">
        <f>IF(C225&lt;=0,0,C225*Eingaben!$B$6/12)</f>
      </c>
      <c r="G225" s="12">
        <f>MAX(0,D225+E225-F225)</f>
      </c>
      <c r="H225" s="12">
        <f>MAX(0,C225-G225)</f>
      </c>
    </row>
    <row r="226" spans="1:8" x14ac:dyDescent="0.25">
      <c r="A226" s="10">
        <v>222</v>
      </c>
      <c r="B226" s="11">
        <f>EDATE(B225,1)</f>
      </c>
      <c r="C226" s="12">
        <f>H225</f>
      </c>
      <c r="D226" s="12">
        <f>IF(C226&lt;=0,0,MIN(Eingaben!$B$7,C226+F226))</f>
      </c>
      <c r="E226" s="12">
        <f>IF(AND(C226&gt;0,MONTH(B226)=1),MIN(Eingaben!$B$9,MAX(0,C226+F226-D226)),0)</f>
      </c>
      <c r="F226" s="12">
        <f>IF(C226&lt;=0,0,C226*Eingaben!$B$6/12)</f>
      </c>
      <c r="G226" s="12">
        <f>MAX(0,D226+E226-F226)</f>
      </c>
      <c r="H226" s="12">
        <f>MAX(0,C226-G226)</f>
      </c>
    </row>
    <row r="227" spans="1:8" x14ac:dyDescent="0.25">
      <c r="A227" s="10">
        <v>223</v>
      </c>
      <c r="B227" s="11">
        <f>EDATE(B226,1)</f>
      </c>
      <c r="C227" s="12">
        <f>H226</f>
      </c>
      <c r="D227" s="12">
        <f>IF(C227&lt;=0,0,MIN(Eingaben!$B$7,C227+F227))</f>
      </c>
      <c r="E227" s="12">
        <f>IF(AND(C227&gt;0,MONTH(B227)=1),MIN(Eingaben!$B$9,MAX(0,C227+F227-D227)),0)</f>
      </c>
      <c r="F227" s="12">
        <f>IF(C227&lt;=0,0,C227*Eingaben!$B$6/12)</f>
      </c>
      <c r="G227" s="12">
        <f>MAX(0,D227+E227-F227)</f>
      </c>
      <c r="H227" s="12">
        <f>MAX(0,C227-G227)</f>
      </c>
    </row>
    <row r="228" spans="1:8" x14ac:dyDescent="0.25">
      <c r="A228" s="10">
        <v>224</v>
      </c>
      <c r="B228" s="11">
        <f>EDATE(B227,1)</f>
      </c>
      <c r="C228" s="12">
        <f>H227</f>
      </c>
      <c r="D228" s="12">
        <f>IF(C228&lt;=0,0,MIN(Eingaben!$B$7,C228+F228))</f>
      </c>
      <c r="E228" s="12">
        <f>IF(AND(C228&gt;0,MONTH(B228)=1),MIN(Eingaben!$B$9,MAX(0,C228+F228-D228)),0)</f>
      </c>
      <c r="F228" s="12">
        <f>IF(C228&lt;=0,0,C228*Eingaben!$B$6/12)</f>
      </c>
      <c r="G228" s="12">
        <f>MAX(0,D228+E228-F228)</f>
      </c>
      <c r="H228" s="12">
        <f>MAX(0,C228-G228)</f>
      </c>
    </row>
    <row r="229" spans="1:8" x14ac:dyDescent="0.25">
      <c r="A229" s="10">
        <v>225</v>
      </c>
      <c r="B229" s="11">
        <f>EDATE(B228,1)</f>
      </c>
      <c r="C229" s="12">
        <f>H228</f>
      </c>
      <c r="D229" s="12">
        <f>IF(C229&lt;=0,0,MIN(Eingaben!$B$7,C229+F229))</f>
      </c>
      <c r="E229" s="12">
        <f>IF(AND(C229&gt;0,MONTH(B229)=1),MIN(Eingaben!$B$9,MAX(0,C229+F229-D229)),0)</f>
      </c>
      <c r="F229" s="12">
        <f>IF(C229&lt;=0,0,C229*Eingaben!$B$6/12)</f>
      </c>
      <c r="G229" s="12">
        <f>MAX(0,D229+E229-F229)</f>
      </c>
      <c r="H229" s="12">
        <f>MAX(0,C229-G229)</f>
      </c>
    </row>
    <row r="230" spans="1:8" x14ac:dyDescent="0.25">
      <c r="A230" s="10">
        <v>226</v>
      </c>
      <c r="B230" s="11">
        <f>EDATE(B229,1)</f>
      </c>
      <c r="C230" s="12">
        <f>H229</f>
      </c>
      <c r="D230" s="12">
        <f>IF(C230&lt;=0,0,MIN(Eingaben!$B$7,C230+F230))</f>
      </c>
      <c r="E230" s="12">
        <f>IF(AND(C230&gt;0,MONTH(B230)=1),MIN(Eingaben!$B$9,MAX(0,C230+F230-D230)),0)</f>
      </c>
      <c r="F230" s="12">
        <f>IF(C230&lt;=0,0,C230*Eingaben!$B$6/12)</f>
      </c>
      <c r="G230" s="12">
        <f>MAX(0,D230+E230-F230)</f>
      </c>
      <c r="H230" s="12">
        <f>MAX(0,C230-G230)</f>
      </c>
    </row>
    <row r="231" spans="1:8" x14ac:dyDescent="0.25">
      <c r="A231" s="10">
        <v>227</v>
      </c>
      <c r="B231" s="11">
        <f>EDATE(B230,1)</f>
      </c>
      <c r="C231" s="12">
        <f>H230</f>
      </c>
      <c r="D231" s="12">
        <f>IF(C231&lt;=0,0,MIN(Eingaben!$B$7,C231+F231))</f>
      </c>
      <c r="E231" s="12">
        <f>IF(AND(C231&gt;0,MONTH(B231)=1),MIN(Eingaben!$B$9,MAX(0,C231+F231-D231)),0)</f>
      </c>
      <c r="F231" s="12">
        <f>IF(C231&lt;=0,0,C231*Eingaben!$B$6/12)</f>
      </c>
      <c r="G231" s="12">
        <f>MAX(0,D231+E231-F231)</f>
      </c>
      <c r="H231" s="12">
        <f>MAX(0,C231-G231)</f>
      </c>
    </row>
    <row r="232" spans="1:8" x14ac:dyDescent="0.25">
      <c r="A232" s="10">
        <v>228</v>
      </c>
      <c r="B232" s="11">
        <f>EDATE(B231,1)</f>
      </c>
      <c r="C232" s="12">
        <f>H231</f>
      </c>
      <c r="D232" s="12">
        <f>IF(C232&lt;=0,0,MIN(Eingaben!$B$7,C232+F232))</f>
      </c>
      <c r="E232" s="12">
        <f>IF(AND(C232&gt;0,MONTH(B232)=1),MIN(Eingaben!$B$9,MAX(0,C232+F232-D232)),0)</f>
      </c>
      <c r="F232" s="12">
        <f>IF(C232&lt;=0,0,C232*Eingaben!$B$6/12)</f>
      </c>
      <c r="G232" s="12">
        <f>MAX(0,D232+E232-F232)</f>
      </c>
      <c r="H232" s="12">
        <f>MAX(0,C232-G232)</f>
      </c>
    </row>
    <row r="233" spans="1:8" x14ac:dyDescent="0.25">
      <c r="A233" s="10">
        <v>229</v>
      </c>
      <c r="B233" s="11">
        <f>EDATE(B232,1)</f>
      </c>
      <c r="C233" s="12">
        <f>H232</f>
      </c>
      <c r="D233" s="12">
        <f>IF(C233&lt;=0,0,MIN(Eingaben!$B$7,C233+F233))</f>
      </c>
      <c r="E233" s="12">
        <f>IF(AND(C233&gt;0,MONTH(B233)=1),MIN(Eingaben!$B$9,MAX(0,C233+F233-D233)),0)</f>
      </c>
      <c r="F233" s="12">
        <f>IF(C233&lt;=0,0,C233*Eingaben!$B$6/12)</f>
      </c>
      <c r="G233" s="12">
        <f>MAX(0,D233+E233-F233)</f>
      </c>
      <c r="H233" s="12">
        <f>MAX(0,C233-G233)</f>
      </c>
    </row>
    <row r="234" spans="1:8" x14ac:dyDescent="0.25">
      <c r="A234" s="10">
        <v>230</v>
      </c>
      <c r="B234" s="11">
        <f>EDATE(B233,1)</f>
      </c>
      <c r="C234" s="12">
        <f>H233</f>
      </c>
      <c r="D234" s="12">
        <f>IF(C234&lt;=0,0,MIN(Eingaben!$B$7,C234+F234))</f>
      </c>
      <c r="E234" s="12">
        <f>IF(AND(C234&gt;0,MONTH(B234)=1),MIN(Eingaben!$B$9,MAX(0,C234+F234-D234)),0)</f>
      </c>
      <c r="F234" s="12">
        <f>IF(C234&lt;=0,0,C234*Eingaben!$B$6/12)</f>
      </c>
      <c r="G234" s="12">
        <f>MAX(0,D234+E234-F234)</f>
      </c>
      <c r="H234" s="12">
        <f>MAX(0,C234-G234)</f>
      </c>
    </row>
    <row r="235" spans="1:8" x14ac:dyDescent="0.25">
      <c r="A235" s="10">
        <v>231</v>
      </c>
      <c r="B235" s="11">
        <f>EDATE(B234,1)</f>
      </c>
      <c r="C235" s="12">
        <f>H234</f>
      </c>
      <c r="D235" s="12">
        <f>IF(C235&lt;=0,0,MIN(Eingaben!$B$7,C235+F235))</f>
      </c>
      <c r="E235" s="12">
        <f>IF(AND(C235&gt;0,MONTH(B235)=1),MIN(Eingaben!$B$9,MAX(0,C235+F235-D235)),0)</f>
      </c>
      <c r="F235" s="12">
        <f>IF(C235&lt;=0,0,C235*Eingaben!$B$6/12)</f>
      </c>
      <c r="G235" s="12">
        <f>MAX(0,D235+E235-F235)</f>
      </c>
      <c r="H235" s="12">
        <f>MAX(0,C235-G235)</f>
      </c>
    </row>
    <row r="236" spans="1:8" x14ac:dyDescent="0.25">
      <c r="A236" s="10">
        <v>232</v>
      </c>
      <c r="B236" s="11">
        <f>EDATE(B235,1)</f>
      </c>
      <c r="C236" s="12">
        <f>H235</f>
      </c>
      <c r="D236" s="12">
        <f>IF(C236&lt;=0,0,MIN(Eingaben!$B$7,C236+F236))</f>
      </c>
      <c r="E236" s="12">
        <f>IF(AND(C236&gt;0,MONTH(B236)=1),MIN(Eingaben!$B$9,MAX(0,C236+F236-D236)),0)</f>
      </c>
      <c r="F236" s="12">
        <f>IF(C236&lt;=0,0,C236*Eingaben!$B$6/12)</f>
      </c>
      <c r="G236" s="12">
        <f>MAX(0,D236+E236-F236)</f>
      </c>
      <c r="H236" s="12">
        <f>MAX(0,C236-G236)</f>
      </c>
    </row>
    <row r="237" spans="1:8" x14ac:dyDescent="0.25">
      <c r="A237" s="10">
        <v>233</v>
      </c>
      <c r="B237" s="11">
        <f>EDATE(B236,1)</f>
      </c>
      <c r="C237" s="12">
        <f>H236</f>
      </c>
      <c r="D237" s="12">
        <f>IF(C237&lt;=0,0,MIN(Eingaben!$B$7,C237+F237))</f>
      </c>
      <c r="E237" s="12">
        <f>IF(AND(C237&gt;0,MONTH(B237)=1),MIN(Eingaben!$B$9,MAX(0,C237+F237-D237)),0)</f>
      </c>
      <c r="F237" s="12">
        <f>IF(C237&lt;=0,0,C237*Eingaben!$B$6/12)</f>
      </c>
      <c r="G237" s="12">
        <f>MAX(0,D237+E237-F237)</f>
      </c>
      <c r="H237" s="12">
        <f>MAX(0,C237-G237)</f>
      </c>
    </row>
    <row r="238" spans="1:8" x14ac:dyDescent="0.25">
      <c r="A238" s="10">
        <v>234</v>
      </c>
      <c r="B238" s="11">
        <f>EDATE(B237,1)</f>
      </c>
      <c r="C238" s="12">
        <f>H237</f>
      </c>
      <c r="D238" s="12">
        <f>IF(C238&lt;=0,0,MIN(Eingaben!$B$7,C238+F238))</f>
      </c>
      <c r="E238" s="12">
        <f>IF(AND(C238&gt;0,MONTH(B238)=1),MIN(Eingaben!$B$9,MAX(0,C238+F238-D238)),0)</f>
      </c>
      <c r="F238" s="12">
        <f>IF(C238&lt;=0,0,C238*Eingaben!$B$6/12)</f>
      </c>
      <c r="G238" s="12">
        <f>MAX(0,D238+E238-F238)</f>
      </c>
      <c r="H238" s="12">
        <f>MAX(0,C238-G238)</f>
      </c>
    </row>
    <row r="239" spans="1:8" x14ac:dyDescent="0.25">
      <c r="A239" s="10">
        <v>235</v>
      </c>
      <c r="B239" s="11">
        <f>EDATE(B238,1)</f>
      </c>
      <c r="C239" s="12">
        <f>H238</f>
      </c>
      <c r="D239" s="12">
        <f>IF(C239&lt;=0,0,MIN(Eingaben!$B$7,C239+F239))</f>
      </c>
      <c r="E239" s="12">
        <f>IF(AND(C239&gt;0,MONTH(B239)=1),MIN(Eingaben!$B$9,MAX(0,C239+F239-D239)),0)</f>
      </c>
      <c r="F239" s="12">
        <f>IF(C239&lt;=0,0,C239*Eingaben!$B$6/12)</f>
      </c>
      <c r="G239" s="12">
        <f>MAX(0,D239+E239-F239)</f>
      </c>
      <c r="H239" s="12">
        <f>MAX(0,C239-G239)</f>
      </c>
    </row>
    <row r="240" spans="1:8" x14ac:dyDescent="0.25">
      <c r="A240" s="10">
        <v>236</v>
      </c>
      <c r="B240" s="11">
        <f>EDATE(B239,1)</f>
      </c>
      <c r="C240" s="12">
        <f>H239</f>
      </c>
      <c r="D240" s="12">
        <f>IF(C240&lt;=0,0,MIN(Eingaben!$B$7,C240+F240))</f>
      </c>
      <c r="E240" s="12">
        <f>IF(AND(C240&gt;0,MONTH(B240)=1),MIN(Eingaben!$B$9,MAX(0,C240+F240-D240)),0)</f>
      </c>
      <c r="F240" s="12">
        <f>IF(C240&lt;=0,0,C240*Eingaben!$B$6/12)</f>
      </c>
      <c r="G240" s="12">
        <f>MAX(0,D240+E240-F240)</f>
      </c>
      <c r="H240" s="12">
        <f>MAX(0,C240-G240)</f>
      </c>
    </row>
    <row r="241" spans="1:8" x14ac:dyDescent="0.25">
      <c r="A241" s="10">
        <v>237</v>
      </c>
      <c r="B241" s="11">
        <f>EDATE(B240,1)</f>
      </c>
      <c r="C241" s="12">
        <f>H240</f>
      </c>
      <c r="D241" s="12">
        <f>IF(C241&lt;=0,0,MIN(Eingaben!$B$7,C241+F241))</f>
      </c>
      <c r="E241" s="12">
        <f>IF(AND(C241&gt;0,MONTH(B241)=1),MIN(Eingaben!$B$9,MAX(0,C241+F241-D241)),0)</f>
      </c>
      <c r="F241" s="12">
        <f>IF(C241&lt;=0,0,C241*Eingaben!$B$6/12)</f>
      </c>
      <c r="G241" s="12">
        <f>MAX(0,D241+E241-F241)</f>
      </c>
      <c r="H241" s="12">
        <f>MAX(0,C241-G241)</f>
      </c>
    </row>
    <row r="242" spans="1:8" x14ac:dyDescent="0.25">
      <c r="A242" s="10">
        <v>238</v>
      </c>
      <c r="B242" s="11">
        <f>EDATE(B241,1)</f>
      </c>
      <c r="C242" s="12">
        <f>H241</f>
      </c>
      <c r="D242" s="12">
        <f>IF(C242&lt;=0,0,MIN(Eingaben!$B$7,C242+F242))</f>
      </c>
      <c r="E242" s="12">
        <f>IF(AND(C242&gt;0,MONTH(B242)=1),MIN(Eingaben!$B$9,MAX(0,C242+F242-D242)),0)</f>
      </c>
      <c r="F242" s="12">
        <f>IF(C242&lt;=0,0,C242*Eingaben!$B$6/12)</f>
      </c>
      <c r="G242" s="12">
        <f>MAX(0,D242+E242-F242)</f>
      </c>
      <c r="H242" s="12">
        <f>MAX(0,C242-G242)</f>
      </c>
    </row>
    <row r="243" spans="1:8" x14ac:dyDescent="0.25">
      <c r="A243" s="10">
        <v>239</v>
      </c>
      <c r="B243" s="11">
        <f>EDATE(B242,1)</f>
      </c>
      <c r="C243" s="12">
        <f>H242</f>
      </c>
      <c r="D243" s="12">
        <f>IF(C243&lt;=0,0,MIN(Eingaben!$B$7,C243+F243))</f>
      </c>
      <c r="E243" s="12">
        <f>IF(AND(C243&gt;0,MONTH(B243)=1),MIN(Eingaben!$B$9,MAX(0,C243+F243-D243)),0)</f>
      </c>
      <c r="F243" s="12">
        <f>IF(C243&lt;=0,0,C243*Eingaben!$B$6/12)</f>
      </c>
      <c r="G243" s="12">
        <f>MAX(0,D243+E243-F243)</f>
      </c>
      <c r="H243" s="12">
        <f>MAX(0,C243-G243)</f>
      </c>
    </row>
    <row r="244" spans="1:8" x14ac:dyDescent="0.25">
      <c r="A244" s="10">
        <v>240</v>
      </c>
      <c r="B244" s="11">
        <f>EDATE(B243,1)</f>
      </c>
      <c r="C244" s="12">
        <f>H243</f>
      </c>
      <c r="D244" s="12">
        <f>IF(C244&lt;=0,0,MIN(Eingaben!$B$7,C244+F244))</f>
      </c>
      <c r="E244" s="12">
        <f>IF(AND(C244&gt;0,MONTH(B244)=1),MIN(Eingaben!$B$9,MAX(0,C244+F244-D244)),0)</f>
      </c>
      <c r="F244" s="12">
        <f>IF(C244&lt;=0,0,C244*Eingaben!$B$6/12)</f>
      </c>
      <c r="G244" s="12">
        <f>MAX(0,D244+E244-F244)</f>
      </c>
      <c r="H244" s="12">
        <f>MAX(0,C244-G244)</f>
      </c>
    </row>
    <row r="245" spans="1:8" x14ac:dyDescent="0.25">
      <c r="A245" s="10">
        <v>241</v>
      </c>
      <c r="B245" s="11">
        <f>EDATE(B244,1)</f>
      </c>
      <c r="C245" s="12">
        <f>H244</f>
      </c>
      <c r="D245" s="12">
        <f>IF(C245&lt;=0,0,MIN(Eingaben!$B$7,C245+F245))</f>
      </c>
      <c r="E245" s="12">
        <f>IF(AND(C245&gt;0,MONTH(B245)=1),MIN(Eingaben!$B$9,MAX(0,C245+F245-D245)),0)</f>
      </c>
      <c r="F245" s="12">
        <f>IF(C245&lt;=0,0,C245*Eingaben!$B$6/12)</f>
      </c>
      <c r="G245" s="12">
        <f>MAX(0,D245+E245-F245)</f>
      </c>
      <c r="H245" s="12">
        <f>MAX(0,C245-G245)</f>
      </c>
    </row>
    <row r="246" spans="1:8" x14ac:dyDescent="0.25">
      <c r="A246" s="10">
        <v>242</v>
      </c>
      <c r="B246" s="11">
        <f>EDATE(B245,1)</f>
      </c>
      <c r="C246" s="12">
        <f>H245</f>
      </c>
      <c r="D246" s="12">
        <f>IF(C246&lt;=0,0,MIN(Eingaben!$B$7,C246+F246))</f>
      </c>
      <c r="E246" s="12">
        <f>IF(AND(C246&gt;0,MONTH(B246)=1),MIN(Eingaben!$B$9,MAX(0,C246+F246-D246)),0)</f>
      </c>
      <c r="F246" s="12">
        <f>IF(C246&lt;=0,0,C246*Eingaben!$B$6/12)</f>
      </c>
      <c r="G246" s="12">
        <f>MAX(0,D246+E246-F246)</f>
      </c>
      <c r="H246" s="12">
        <f>MAX(0,C246-G246)</f>
      </c>
    </row>
    <row r="247" spans="1:8" x14ac:dyDescent="0.25">
      <c r="A247" s="10">
        <v>243</v>
      </c>
      <c r="B247" s="11">
        <f>EDATE(B246,1)</f>
      </c>
      <c r="C247" s="12">
        <f>H246</f>
      </c>
      <c r="D247" s="12">
        <f>IF(C247&lt;=0,0,MIN(Eingaben!$B$7,C247+F247))</f>
      </c>
      <c r="E247" s="12">
        <f>IF(AND(C247&gt;0,MONTH(B247)=1),MIN(Eingaben!$B$9,MAX(0,C247+F247-D247)),0)</f>
      </c>
      <c r="F247" s="12">
        <f>IF(C247&lt;=0,0,C247*Eingaben!$B$6/12)</f>
      </c>
      <c r="G247" s="12">
        <f>MAX(0,D247+E247-F247)</f>
      </c>
      <c r="H247" s="12">
        <f>MAX(0,C247-G247)</f>
      </c>
    </row>
    <row r="248" spans="1:8" x14ac:dyDescent="0.25">
      <c r="A248" s="10">
        <v>244</v>
      </c>
      <c r="B248" s="11">
        <f>EDATE(B247,1)</f>
      </c>
      <c r="C248" s="12">
        <f>H247</f>
      </c>
      <c r="D248" s="12">
        <f>IF(C248&lt;=0,0,MIN(Eingaben!$B$7,C248+F248))</f>
      </c>
      <c r="E248" s="12">
        <f>IF(AND(C248&gt;0,MONTH(B248)=1),MIN(Eingaben!$B$9,MAX(0,C248+F248-D248)),0)</f>
      </c>
      <c r="F248" s="12">
        <f>IF(C248&lt;=0,0,C248*Eingaben!$B$6/12)</f>
      </c>
      <c r="G248" s="12">
        <f>MAX(0,D248+E248-F248)</f>
      </c>
      <c r="H248" s="12">
        <f>MAX(0,C248-G248)</f>
      </c>
    </row>
    <row r="249" spans="1:8" x14ac:dyDescent="0.25">
      <c r="A249" s="10">
        <v>245</v>
      </c>
      <c r="B249" s="11">
        <f>EDATE(B248,1)</f>
      </c>
      <c r="C249" s="12">
        <f>H248</f>
      </c>
      <c r="D249" s="12">
        <f>IF(C249&lt;=0,0,MIN(Eingaben!$B$7,C249+F249))</f>
      </c>
      <c r="E249" s="12">
        <f>IF(AND(C249&gt;0,MONTH(B249)=1),MIN(Eingaben!$B$9,MAX(0,C249+F249-D249)),0)</f>
      </c>
      <c r="F249" s="12">
        <f>IF(C249&lt;=0,0,C249*Eingaben!$B$6/12)</f>
      </c>
      <c r="G249" s="12">
        <f>MAX(0,D249+E249-F249)</f>
      </c>
      <c r="H249" s="12">
        <f>MAX(0,C249-G249)</f>
      </c>
    </row>
    <row r="250" spans="1:8" x14ac:dyDescent="0.25">
      <c r="A250" s="10">
        <v>246</v>
      </c>
      <c r="B250" s="11">
        <f>EDATE(B249,1)</f>
      </c>
      <c r="C250" s="12">
        <f>H249</f>
      </c>
      <c r="D250" s="12">
        <f>IF(C250&lt;=0,0,MIN(Eingaben!$B$7,C250+F250))</f>
      </c>
      <c r="E250" s="12">
        <f>IF(AND(C250&gt;0,MONTH(B250)=1),MIN(Eingaben!$B$9,MAX(0,C250+F250-D250)),0)</f>
      </c>
      <c r="F250" s="12">
        <f>IF(C250&lt;=0,0,C250*Eingaben!$B$6/12)</f>
      </c>
      <c r="G250" s="12">
        <f>MAX(0,D250+E250-F250)</f>
      </c>
      <c r="H250" s="12">
        <f>MAX(0,C250-G250)</f>
      </c>
    </row>
    <row r="251" spans="1:8" x14ac:dyDescent="0.25">
      <c r="A251" s="10">
        <v>247</v>
      </c>
      <c r="B251" s="11">
        <f>EDATE(B250,1)</f>
      </c>
      <c r="C251" s="12">
        <f>H250</f>
      </c>
      <c r="D251" s="12">
        <f>IF(C251&lt;=0,0,MIN(Eingaben!$B$7,C251+F251))</f>
      </c>
      <c r="E251" s="12">
        <f>IF(AND(C251&gt;0,MONTH(B251)=1),MIN(Eingaben!$B$9,MAX(0,C251+F251-D251)),0)</f>
      </c>
      <c r="F251" s="12">
        <f>IF(C251&lt;=0,0,C251*Eingaben!$B$6/12)</f>
      </c>
      <c r="G251" s="12">
        <f>MAX(0,D251+E251-F251)</f>
      </c>
      <c r="H251" s="12">
        <f>MAX(0,C251-G251)</f>
      </c>
    </row>
    <row r="252" spans="1:8" x14ac:dyDescent="0.25">
      <c r="A252" s="10">
        <v>248</v>
      </c>
      <c r="B252" s="11">
        <f>EDATE(B251,1)</f>
      </c>
      <c r="C252" s="12">
        <f>H251</f>
      </c>
      <c r="D252" s="12">
        <f>IF(C252&lt;=0,0,MIN(Eingaben!$B$7,C252+F252))</f>
      </c>
      <c r="E252" s="12">
        <f>IF(AND(C252&gt;0,MONTH(B252)=1),MIN(Eingaben!$B$9,MAX(0,C252+F252-D252)),0)</f>
      </c>
      <c r="F252" s="12">
        <f>IF(C252&lt;=0,0,C252*Eingaben!$B$6/12)</f>
      </c>
      <c r="G252" s="12">
        <f>MAX(0,D252+E252-F252)</f>
      </c>
      <c r="H252" s="12">
        <f>MAX(0,C252-G252)</f>
      </c>
    </row>
    <row r="253" spans="1:8" x14ac:dyDescent="0.25">
      <c r="A253" s="10">
        <v>249</v>
      </c>
      <c r="B253" s="11">
        <f>EDATE(B252,1)</f>
      </c>
      <c r="C253" s="12">
        <f>H252</f>
      </c>
      <c r="D253" s="12">
        <f>IF(C253&lt;=0,0,MIN(Eingaben!$B$7,C253+F253))</f>
      </c>
      <c r="E253" s="12">
        <f>IF(AND(C253&gt;0,MONTH(B253)=1),MIN(Eingaben!$B$9,MAX(0,C253+F253-D253)),0)</f>
      </c>
      <c r="F253" s="12">
        <f>IF(C253&lt;=0,0,C253*Eingaben!$B$6/12)</f>
      </c>
      <c r="G253" s="12">
        <f>MAX(0,D253+E253-F253)</f>
      </c>
      <c r="H253" s="12">
        <f>MAX(0,C253-G253)</f>
      </c>
    </row>
    <row r="254" spans="1:8" x14ac:dyDescent="0.25">
      <c r="A254" s="10">
        <v>250</v>
      </c>
      <c r="B254" s="11">
        <f>EDATE(B253,1)</f>
      </c>
      <c r="C254" s="12">
        <f>H253</f>
      </c>
      <c r="D254" s="12">
        <f>IF(C254&lt;=0,0,MIN(Eingaben!$B$7,C254+F254))</f>
      </c>
      <c r="E254" s="12">
        <f>IF(AND(C254&gt;0,MONTH(B254)=1),MIN(Eingaben!$B$9,MAX(0,C254+F254-D254)),0)</f>
      </c>
      <c r="F254" s="12">
        <f>IF(C254&lt;=0,0,C254*Eingaben!$B$6/12)</f>
      </c>
      <c r="G254" s="12">
        <f>MAX(0,D254+E254-F254)</f>
      </c>
      <c r="H254" s="12">
        <f>MAX(0,C254-G254)</f>
      </c>
    </row>
    <row r="255" spans="1:8" x14ac:dyDescent="0.25">
      <c r="A255" s="10">
        <v>251</v>
      </c>
      <c r="B255" s="11">
        <f>EDATE(B254,1)</f>
      </c>
      <c r="C255" s="12">
        <f>H254</f>
      </c>
      <c r="D255" s="12">
        <f>IF(C255&lt;=0,0,MIN(Eingaben!$B$7,C255+F255))</f>
      </c>
      <c r="E255" s="12">
        <f>IF(AND(C255&gt;0,MONTH(B255)=1),MIN(Eingaben!$B$9,MAX(0,C255+F255-D255)),0)</f>
      </c>
      <c r="F255" s="12">
        <f>IF(C255&lt;=0,0,C255*Eingaben!$B$6/12)</f>
      </c>
      <c r="G255" s="12">
        <f>MAX(0,D255+E255-F255)</f>
      </c>
      <c r="H255" s="12">
        <f>MAX(0,C255-G255)</f>
      </c>
    </row>
    <row r="256" spans="1:8" x14ac:dyDescent="0.25">
      <c r="A256" s="10">
        <v>252</v>
      </c>
      <c r="B256" s="11">
        <f>EDATE(B255,1)</f>
      </c>
      <c r="C256" s="12">
        <f>H255</f>
      </c>
      <c r="D256" s="12">
        <f>IF(C256&lt;=0,0,MIN(Eingaben!$B$7,C256+F256))</f>
      </c>
      <c r="E256" s="12">
        <f>IF(AND(C256&gt;0,MONTH(B256)=1),MIN(Eingaben!$B$9,MAX(0,C256+F256-D256)),0)</f>
      </c>
      <c r="F256" s="12">
        <f>IF(C256&lt;=0,0,C256*Eingaben!$B$6/12)</f>
      </c>
      <c r="G256" s="12">
        <f>MAX(0,D256+E256-F256)</f>
      </c>
      <c r="H256" s="12">
        <f>MAX(0,C256-G256)</f>
      </c>
    </row>
    <row r="257" spans="1:8" x14ac:dyDescent="0.25">
      <c r="A257" s="10">
        <v>253</v>
      </c>
      <c r="B257" s="11">
        <f>EDATE(B256,1)</f>
      </c>
      <c r="C257" s="12">
        <f>H256</f>
      </c>
      <c r="D257" s="12">
        <f>IF(C257&lt;=0,0,MIN(Eingaben!$B$7,C257+F257))</f>
      </c>
      <c r="E257" s="12">
        <f>IF(AND(C257&gt;0,MONTH(B257)=1),MIN(Eingaben!$B$9,MAX(0,C257+F257-D257)),0)</f>
      </c>
      <c r="F257" s="12">
        <f>IF(C257&lt;=0,0,C257*Eingaben!$B$6/12)</f>
      </c>
      <c r="G257" s="12">
        <f>MAX(0,D257+E257-F257)</f>
      </c>
      <c r="H257" s="12">
        <f>MAX(0,C257-G257)</f>
      </c>
    </row>
    <row r="258" spans="1:8" x14ac:dyDescent="0.25">
      <c r="A258" s="10">
        <v>254</v>
      </c>
      <c r="B258" s="11">
        <f>EDATE(B257,1)</f>
      </c>
      <c r="C258" s="12">
        <f>H257</f>
      </c>
      <c r="D258" s="12">
        <f>IF(C258&lt;=0,0,MIN(Eingaben!$B$7,C258+F258))</f>
      </c>
      <c r="E258" s="12">
        <f>IF(AND(C258&gt;0,MONTH(B258)=1),MIN(Eingaben!$B$9,MAX(0,C258+F258-D258)),0)</f>
      </c>
      <c r="F258" s="12">
        <f>IF(C258&lt;=0,0,C258*Eingaben!$B$6/12)</f>
      </c>
      <c r="G258" s="12">
        <f>MAX(0,D258+E258-F258)</f>
      </c>
      <c r="H258" s="12">
        <f>MAX(0,C258-G258)</f>
      </c>
    </row>
    <row r="259" spans="1:8" x14ac:dyDescent="0.25">
      <c r="A259" s="10">
        <v>255</v>
      </c>
      <c r="B259" s="11">
        <f>EDATE(B258,1)</f>
      </c>
      <c r="C259" s="12">
        <f>H258</f>
      </c>
      <c r="D259" s="12">
        <f>IF(C259&lt;=0,0,MIN(Eingaben!$B$7,C259+F259))</f>
      </c>
      <c r="E259" s="12">
        <f>IF(AND(C259&gt;0,MONTH(B259)=1),MIN(Eingaben!$B$9,MAX(0,C259+F259-D259)),0)</f>
      </c>
      <c r="F259" s="12">
        <f>IF(C259&lt;=0,0,C259*Eingaben!$B$6/12)</f>
      </c>
      <c r="G259" s="12">
        <f>MAX(0,D259+E259-F259)</f>
      </c>
      <c r="H259" s="12">
        <f>MAX(0,C259-G259)</f>
      </c>
    </row>
    <row r="260" spans="1:8" x14ac:dyDescent="0.25">
      <c r="A260" s="10">
        <v>256</v>
      </c>
      <c r="B260" s="11">
        <f>EDATE(B259,1)</f>
      </c>
      <c r="C260" s="12">
        <f>H259</f>
      </c>
      <c r="D260" s="12">
        <f>IF(C260&lt;=0,0,MIN(Eingaben!$B$7,C260+F260))</f>
      </c>
      <c r="E260" s="12">
        <f>IF(AND(C260&gt;0,MONTH(B260)=1),MIN(Eingaben!$B$9,MAX(0,C260+F260-D260)),0)</f>
      </c>
      <c r="F260" s="12">
        <f>IF(C260&lt;=0,0,C260*Eingaben!$B$6/12)</f>
      </c>
      <c r="G260" s="12">
        <f>MAX(0,D260+E260-F260)</f>
      </c>
      <c r="H260" s="12">
        <f>MAX(0,C260-G260)</f>
      </c>
    </row>
    <row r="261" spans="1:8" x14ac:dyDescent="0.25">
      <c r="A261" s="10">
        <v>257</v>
      </c>
      <c r="B261" s="11">
        <f>EDATE(B260,1)</f>
      </c>
      <c r="C261" s="12">
        <f>H260</f>
      </c>
      <c r="D261" s="12">
        <f>IF(C261&lt;=0,0,MIN(Eingaben!$B$7,C261+F261))</f>
      </c>
      <c r="E261" s="12">
        <f>IF(AND(C261&gt;0,MONTH(B261)=1),MIN(Eingaben!$B$9,MAX(0,C261+F261-D261)),0)</f>
      </c>
      <c r="F261" s="12">
        <f>IF(C261&lt;=0,0,C261*Eingaben!$B$6/12)</f>
      </c>
      <c r="G261" s="12">
        <f>MAX(0,D261+E261-F261)</f>
      </c>
      <c r="H261" s="12">
        <f>MAX(0,C261-G261)</f>
      </c>
    </row>
    <row r="262" spans="1:8" x14ac:dyDescent="0.25">
      <c r="A262" s="10">
        <v>258</v>
      </c>
      <c r="B262" s="11">
        <f>EDATE(B261,1)</f>
      </c>
      <c r="C262" s="12">
        <f>H261</f>
      </c>
      <c r="D262" s="12">
        <f>IF(C262&lt;=0,0,MIN(Eingaben!$B$7,C262+F262))</f>
      </c>
      <c r="E262" s="12">
        <f>IF(AND(C262&gt;0,MONTH(B262)=1),MIN(Eingaben!$B$9,MAX(0,C262+F262-D262)),0)</f>
      </c>
      <c r="F262" s="12">
        <f>IF(C262&lt;=0,0,C262*Eingaben!$B$6/12)</f>
      </c>
      <c r="G262" s="12">
        <f>MAX(0,D262+E262-F262)</f>
      </c>
      <c r="H262" s="12">
        <f>MAX(0,C262-G262)</f>
      </c>
    </row>
    <row r="263" spans="1:8" x14ac:dyDescent="0.25">
      <c r="A263" s="10">
        <v>259</v>
      </c>
      <c r="B263" s="11">
        <f>EDATE(B262,1)</f>
      </c>
      <c r="C263" s="12">
        <f>H262</f>
      </c>
      <c r="D263" s="12">
        <f>IF(C263&lt;=0,0,MIN(Eingaben!$B$7,C263+F263))</f>
      </c>
      <c r="E263" s="12">
        <f>IF(AND(C263&gt;0,MONTH(B263)=1),MIN(Eingaben!$B$9,MAX(0,C263+F263-D263)),0)</f>
      </c>
      <c r="F263" s="12">
        <f>IF(C263&lt;=0,0,C263*Eingaben!$B$6/12)</f>
      </c>
      <c r="G263" s="12">
        <f>MAX(0,D263+E263-F263)</f>
      </c>
      <c r="H263" s="12">
        <f>MAX(0,C263-G263)</f>
      </c>
    </row>
    <row r="264" spans="1:8" x14ac:dyDescent="0.25">
      <c r="A264" s="10">
        <v>260</v>
      </c>
      <c r="B264" s="11">
        <f>EDATE(B263,1)</f>
      </c>
      <c r="C264" s="12">
        <f>H263</f>
      </c>
      <c r="D264" s="12">
        <f>IF(C264&lt;=0,0,MIN(Eingaben!$B$7,C264+F264))</f>
      </c>
      <c r="E264" s="12">
        <f>IF(AND(C264&gt;0,MONTH(B264)=1),MIN(Eingaben!$B$9,MAX(0,C264+F264-D264)),0)</f>
      </c>
      <c r="F264" s="12">
        <f>IF(C264&lt;=0,0,C264*Eingaben!$B$6/12)</f>
      </c>
      <c r="G264" s="12">
        <f>MAX(0,D264+E264-F264)</f>
      </c>
      <c r="H264" s="12">
        <f>MAX(0,C264-G264)</f>
      </c>
    </row>
    <row r="265" spans="1:8" x14ac:dyDescent="0.25">
      <c r="A265" s="10">
        <v>261</v>
      </c>
      <c r="B265" s="11">
        <f>EDATE(B264,1)</f>
      </c>
      <c r="C265" s="12">
        <f>H264</f>
      </c>
      <c r="D265" s="12">
        <f>IF(C265&lt;=0,0,MIN(Eingaben!$B$7,C265+F265))</f>
      </c>
      <c r="E265" s="12">
        <f>IF(AND(C265&gt;0,MONTH(B265)=1),MIN(Eingaben!$B$9,MAX(0,C265+F265-D265)),0)</f>
      </c>
      <c r="F265" s="12">
        <f>IF(C265&lt;=0,0,C265*Eingaben!$B$6/12)</f>
      </c>
      <c r="G265" s="12">
        <f>MAX(0,D265+E265-F265)</f>
      </c>
      <c r="H265" s="12">
        <f>MAX(0,C265-G265)</f>
      </c>
    </row>
    <row r="266" spans="1:8" x14ac:dyDescent="0.25">
      <c r="A266" s="10">
        <v>262</v>
      </c>
      <c r="B266" s="11">
        <f>EDATE(B265,1)</f>
      </c>
      <c r="C266" s="12">
        <f>H265</f>
      </c>
      <c r="D266" s="12">
        <f>IF(C266&lt;=0,0,MIN(Eingaben!$B$7,C266+F266))</f>
      </c>
      <c r="E266" s="12">
        <f>IF(AND(C266&gt;0,MONTH(B266)=1),MIN(Eingaben!$B$9,MAX(0,C266+F266-D266)),0)</f>
      </c>
      <c r="F266" s="12">
        <f>IF(C266&lt;=0,0,C266*Eingaben!$B$6/12)</f>
      </c>
      <c r="G266" s="12">
        <f>MAX(0,D266+E266-F266)</f>
      </c>
      <c r="H266" s="12">
        <f>MAX(0,C266-G266)</f>
      </c>
    </row>
    <row r="267" spans="1:8" x14ac:dyDescent="0.25">
      <c r="A267" s="10">
        <v>263</v>
      </c>
      <c r="B267" s="11">
        <f>EDATE(B266,1)</f>
      </c>
      <c r="C267" s="12">
        <f>H266</f>
      </c>
      <c r="D267" s="12">
        <f>IF(C267&lt;=0,0,MIN(Eingaben!$B$7,C267+F267))</f>
      </c>
      <c r="E267" s="12">
        <f>IF(AND(C267&gt;0,MONTH(B267)=1),MIN(Eingaben!$B$9,MAX(0,C267+F267-D267)),0)</f>
      </c>
      <c r="F267" s="12">
        <f>IF(C267&lt;=0,0,C267*Eingaben!$B$6/12)</f>
      </c>
      <c r="G267" s="12">
        <f>MAX(0,D267+E267-F267)</f>
      </c>
      <c r="H267" s="12">
        <f>MAX(0,C267-G267)</f>
      </c>
    </row>
    <row r="268" spans="1:8" x14ac:dyDescent="0.25">
      <c r="A268" s="10">
        <v>264</v>
      </c>
      <c r="B268" s="11">
        <f>EDATE(B267,1)</f>
      </c>
      <c r="C268" s="12">
        <f>H267</f>
      </c>
      <c r="D268" s="12">
        <f>IF(C268&lt;=0,0,MIN(Eingaben!$B$7,C268+F268))</f>
      </c>
      <c r="E268" s="12">
        <f>IF(AND(C268&gt;0,MONTH(B268)=1),MIN(Eingaben!$B$9,MAX(0,C268+F268-D268)),0)</f>
      </c>
      <c r="F268" s="12">
        <f>IF(C268&lt;=0,0,C268*Eingaben!$B$6/12)</f>
      </c>
      <c r="G268" s="12">
        <f>MAX(0,D268+E268-F268)</f>
      </c>
      <c r="H268" s="12">
        <f>MAX(0,C268-G268)</f>
      </c>
    </row>
    <row r="269" spans="1:8" x14ac:dyDescent="0.25">
      <c r="A269" s="10">
        <v>265</v>
      </c>
      <c r="B269" s="11">
        <f>EDATE(B268,1)</f>
      </c>
      <c r="C269" s="12">
        <f>H268</f>
      </c>
      <c r="D269" s="12">
        <f>IF(C269&lt;=0,0,MIN(Eingaben!$B$7,C269+F269))</f>
      </c>
      <c r="E269" s="12">
        <f>IF(AND(C269&gt;0,MONTH(B269)=1),MIN(Eingaben!$B$9,MAX(0,C269+F269-D269)),0)</f>
      </c>
      <c r="F269" s="12">
        <f>IF(C269&lt;=0,0,C269*Eingaben!$B$6/12)</f>
      </c>
      <c r="G269" s="12">
        <f>MAX(0,D269+E269-F269)</f>
      </c>
      <c r="H269" s="12">
        <f>MAX(0,C269-G269)</f>
      </c>
    </row>
    <row r="270" spans="1:8" x14ac:dyDescent="0.25">
      <c r="A270" s="10">
        <v>266</v>
      </c>
      <c r="B270" s="11">
        <f>EDATE(B269,1)</f>
      </c>
      <c r="C270" s="12">
        <f>H269</f>
      </c>
      <c r="D270" s="12">
        <f>IF(C270&lt;=0,0,MIN(Eingaben!$B$7,C270+F270))</f>
      </c>
      <c r="E270" s="12">
        <f>IF(AND(C270&gt;0,MONTH(B270)=1),MIN(Eingaben!$B$9,MAX(0,C270+F270-D270)),0)</f>
      </c>
      <c r="F270" s="12">
        <f>IF(C270&lt;=0,0,C270*Eingaben!$B$6/12)</f>
      </c>
      <c r="G270" s="12">
        <f>MAX(0,D270+E270-F270)</f>
      </c>
      <c r="H270" s="12">
        <f>MAX(0,C270-G270)</f>
      </c>
    </row>
    <row r="271" spans="1:8" x14ac:dyDescent="0.25">
      <c r="A271" s="10">
        <v>267</v>
      </c>
      <c r="B271" s="11">
        <f>EDATE(B270,1)</f>
      </c>
      <c r="C271" s="12">
        <f>H270</f>
      </c>
      <c r="D271" s="12">
        <f>IF(C271&lt;=0,0,MIN(Eingaben!$B$7,C271+F271))</f>
      </c>
      <c r="E271" s="12">
        <f>IF(AND(C271&gt;0,MONTH(B271)=1),MIN(Eingaben!$B$9,MAX(0,C271+F271-D271)),0)</f>
      </c>
      <c r="F271" s="12">
        <f>IF(C271&lt;=0,0,C271*Eingaben!$B$6/12)</f>
      </c>
      <c r="G271" s="12">
        <f>MAX(0,D271+E271-F271)</f>
      </c>
      <c r="H271" s="12">
        <f>MAX(0,C271-G271)</f>
      </c>
    </row>
    <row r="272" spans="1:8" x14ac:dyDescent="0.25">
      <c r="A272" s="10">
        <v>268</v>
      </c>
      <c r="B272" s="11">
        <f>EDATE(B271,1)</f>
      </c>
      <c r="C272" s="12">
        <f>H271</f>
      </c>
      <c r="D272" s="12">
        <f>IF(C272&lt;=0,0,MIN(Eingaben!$B$7,C272+F272))</f>
      </c>
      <c r="E272" s="12">
        <f>IF(AND(C272&gt;0,MONTH(B272)=1),MIN(Eingaben!$B$9,MAX(0,C272+F272-D272)),0)</f>
      </c>
      <c r="F272" s="12">
        <f>IF(C272&lt;=0,0,C272*Eingaben!$B$6/12)</f>
      </c>
      <c r="G272" s="12">
        <f>MAX(0,D272+E272-F272)</f>
      </c>
      <c r="H272" s="12">
        <f>MAX(0,C272-G272)</f>
      </c>
    </row>
    <row r="273" spans="1:8" x14ac:dyDescent="0.25">
      <c r="A273" s="10">
        <v>269</v>
      </c>
      <c r="B273" s="11">
        <f>EDATE(B272,1)</f>
      </c>
      <c r="C273" s="12">
        <f>H272</f>
      </c>
      <c r="D273" s="12">
        <f>IF(C273&lt;=0,0,MIN(Eingaben!$B$7,C273+F273))</f>
      </c>
      <c r="E273" s="12">
        <f>IF(AND(C273&gt;0,MONTH(B273)=1),MIN(Eingaben!$B$9,MAX(0,C273+F273-D273)),0)</f>
      </c>
      <c r="F273" s="12">
        <f>IF(C273&lt;=0,0,C273*Eingaben!$B$6/12)</f>
      </c>
      <c r="G273" s="12">
        <f>MAX(0,D273+E273-F273)</f>
      </c>
      <c r="H273" s="12">
        <f>MAX(0,C273-G273)</f>
      </c>
    </row>
    <row r="274" spans="1:8" x14ac:dyDescent="0.25">
      <c r="A274" s="10">
        <v>270</v>
      </c>
      <c r="B274" s="11">
        <f>EDATE(B273,1)</f>
      </c>
      <c r="C274" s="12">
        <f>H273</f>
      </c>
      <c r="D274" s="12">
        <f>IF(C274&lt;=0,0,MIN(Eingaben!$B$7,C274+F274))</f>
      </c>
      <c r="E274" s="12">
        <f>IF(AND(C274&gt;0,MONTH(B274)=1),MIN(Eingaben!$B$9,MAX(0,C274+F274-D274)),0)</f>
      </c>
      <c r="F274" s="12">
        <f>IF(C274&lt;=0,0,C274*Eingaben!$B$6/12)</f>
      </c>
      <c r="G274" s="12">
        <f>MAX(0,D274+E274-F274)</f>
      </c>
      <c r="H274" s="12">
        <f>MAX(0,C274-G274)</f>
      </c>
    </row>
    <row r="275" spans="1:8" x14ac:dyDescent="0.25">
      <c r="A275" s="10">
        <v>271</v>
      </c>
      <c r="B275" s="11">
        <f>EDATE(B274,1)</f>
      </c>
      <c r="C275" s="12">
        <f>H274</f>
      </c>
      <c r="D275" s="12">
        <f>IF(C275&lt;=0,0,MIN(Eingaben!$B$7,C275+F275))</f>
      </c>
      <c r="E275" s="12">
        <f>IF(AND(C275&gt;0,MONTH(B275)=1),MIN(Eingaben!$B$9,MAX(0,C275+F275-D275)),0)</f>
      </c>
      <c r="F275" s="12">
        <f>IF(C275&lt;=0,0,C275*Eingaben!$B$6/12)</f>
      </c>
      <c r="G275" s="12">
        <f>MAX(0,D275+E275-F275)</f>
      </c>
      <c r="H275" s="12">
        <f>MAX(0,C275-G275)</f>
      </c>
    </row>
    <row r="276" spans="1:8" x14ac:dyDescent="0.25">
      <c r="A276" s="10">
        <v>272</v>
      </c>
      <c r="B276" s="11">
        <f>EDATE(B275,1)</f>
      </c>
      <c r="C276" s="12">
        <f>H275</f>
      </c>
      <c r="D276" s="12">
        <f>IF(C276&lt;=0,0,MIN(Eingaben!$B$7,C276+F276))</f>
      </c>
      <c r="E276" s="12">
        <f>IF(AND(C276&gt;0,MONTH(B276)=1),MIN(Eingaben!$B$9,MAX(0,C276+F276-D276)),0)</f>
      </c>
      <c r="F276" s="12">
        <f>IF(C276&lt;=0,0,C276*Eingaben!$B$6/12)</f>
      </c>
      <c r="G276" s="12">
        <f>MAX(0,D276+E276-F276)</f>
      </c>
      <c r="H276" s="12">
        <f>MAX(0,C276-G276)</f>
      </c>
    </row>
    <row r="277" spans="1:8" x14ac:dyDescent="0.25">
      <c r="A277" s="10">
        <v>273</v>
      </c>
      <c r="B277" s="11">
        <f>EDATE(B276,1)</f>
      </c>
      <c r="C277" s="12">
        <f>H276</f>
      </c>
      <c r="D277" s="12">
        <f>IF(C277&lt;=0,0,MIN(Eingaben!$B$7,C277+F277))</f>
      </c>
      <c r="E277" s="12">
        <f>IF(AND(C277&gt;0,MONTH(B277)=1),MIN(Eingaben!$B$9,MAX(0,C277+F277-D277)),0)</f>
      </c>
      <c r="F277" s="12">
        <f>IF(C277&lt;=0,0,C277*Eingaben!$B$6/12)</f>
      </c>
      <c r="G277" s="12">
        <f>MAX(0,D277+E277-F277)</f>
      </c>
      <c r="H277" s="12">
        <f>MAX(0,C277-G277)</f>
      </c>
    </row>
    <row r="278" spans="1:8" x14ac:dyDescent="0.25">
      <c r="A278" s="10">
        <v>274</v>
      </c>
      <c r="B278" s="11">
        <f>EDATE(B277,1)</f>
      </c>
      <c r="C278" s="12">
        <f>H277</f>
      </c>
      <c r="D278" s="12">
        <f>IF(C278&lt;=0,0,MIN(Eingaben!$B$7,C278+F278))</f>
      </c>
      <c r="E278" s="12">
        <f>IF(AND(C278&gt;0,MONTH(B278)=1),MIN(Eingaben!$B$9,MAX(0,C278+F278-D278)),0)</f>
      </c>
      <c r="F278" s="12">
        <f>IF(C278&lt;=0,0,C278*Eingaben!$B$6/12)</f>
      </c>
      <c r="G278" s="12">
        <f>MAX(0,D278+E278-F278)</f>
      </c>
      <c r="H278" s="12">
        <f>MAX(0,C278-G278)</f>
      </c>
    </row>
    <row r="279" spans="1:8" x14ac:dyDescent="0.25">
      <c r="A279" s="10">
        <v>275</v>
      </c>
      <c r="B279" s="11">
        <f>EDATE(B278,1)</f>
      </c>
      <c r="C279" s="12">
        <f>H278</f>
      </c>
      <c r="D279" s="12">
        <f>IF(C279&lt;=0,0,MIN(Eingaben!$B$7,C279+F279))</f>
      </c>
      <c r="E279" s="12">
        <f>IF(AND(C279&gt;0,MONTH(B279)=1),MIN(Eingaben!$B$9,MAX(0,C279+F279-D279)),0)</f>
      </c>
      <c r="F279" s="12">
        <f>IF(C279&lt;=0,0,C279*Eingaben!$B$6/12)</f>
      </c>
      <c r="G279" s="12">
        <f>MAX(0,D279+E279-F279)</f>
      </c>
      <c r="H279" s="12">
        <f>MAX(0,C279-G279)</f>
      </c>
    </row>
    <row r="280" spans="1:8" x14ac:dyDescent="0.25">
      <c r="A280" s="10">
        <v>276</v>
      </c>
      <c r="B280" s="11">
        <f>EDATE(B279,1)</f>
      </c>
      <c r="C280" s="12">
        <f>H279</f>
      </c>
      <c r="D280" s="12">
        <f>IF(C280&lt;=0,0,MIN(Eingaben!$B$7,C280+F280))</f>
      </c>
      <c r="E280" s="12">
        <f>IF(AND(C280&gt;0,MONTH(B280)=1),MIN(Eingaben!$B$9,MAX(0,C280+F280-D280)),0)</f>
      </c>
      <c r="F280" s="12">
        <f>IF(C280&lt;=0,0,C280*Eingaben!$B$6/12)</f>
      </c>
      <c r="G280" s="12">
        <f>MAX(0,D280+E280-F280)</f>
      </c>
      <c r="H280" s="12">
        <f>MAX(0,C280-G280)</f>
      </c>
    </row>
    <row r="281" spans="1:8" x14ac:dyDescent="0.25">
      <c r="A281" s="10">
        <v>277</v>
      </c>
      <c r="B281" s="11">
        <f>EDATE(B280,1)</f>
      </c>
      <c r="C281" s="12">
        <f>H280</f>
      </c>
      <c r="D281" s="12">
        <f>IF(C281&lt;=0,0,MIN(Eingaben!$B$7,C281+F281))</f>
      </c>
      <c r="E281" s="12">
        <f>IF(AND(C281&gt;0,MONTH(B281)=1),MIN(Eingaben!$B$9,MAX(0,C281+F281-D281)),0)</f>
      </c>
      <c r="F281" s="12">
        <f>IF(C281&lt;=0,0,C281*Eingaben!$B$6/12)</f>
      </c>
      <c r="G281" s="12">
        <f>MAX(0,D281+E281-F281)</f>
      </c>
      <c r="H281" s="12">
        <f>MAX(0,C281-G281)</f>
      </c>
    </row>
    <row r="282" spans="1:8" x14ac:dyDescent="0.25">
      <c r="A282" s="10">
        <v>278</v>
      </c>
      <c r="B282" s="11">
        <f>EDATE(B281,1)</f>
      </c>
      <c r="C282" s="12">
        <f>H281</f>
      </c>
      <c r="D282" s="12">
        <f>IF(C282&lt;=0,0,MIN(Eingaben!$B$7,C282+F282))</f>
      </c>
      <c r="E282" s="12">
        <f>IF(AND(C282&gt;0,MONTH(B282)=1),MIN(Eingaben!$B$9,MAX(0,C282+F282-D282)),0)</f>
      </c>
      <c r="F282" s="12">
        <f>IF(C282&lt;=0,0,C282*Eingaben!$B$6/12)</f>
      </c>
      <c r="G282" s="12">
        <f>MAX(0,D282+E282-F282)</f>
      </c>
      <c r="H282" s="12">
        <f>MAX(0,C282-G282)</f>
      </c>
    </row>
    <row r="283" spans="1:8" x14ac:dyDescent="0.25">
      <c r="A283" s="10">
        <v>279</v>
      </c>
      <c r="B283" s="11">
        <f>EDATE(B282,1)</f>
      </c>
      <c r="C283" s="12">
        <f>H282</f>
      </c>
      <c r="D283" s="12">
        <f>IF(C283&lt;=0,0,MIN(Eingaben!$B$7,C283+F283))</f>
      </c>
      <c r="E283" s="12">
        <f>IF(AND(C283&gt;0,MONTH(B283)=1),MIN(Eingaben!$B$9,MAX(0,C283+F283-D283)),0)</f>
      </c>
      <c r="F283" s="12">
        <f>IF(C283&lt;=0,0,C283*Eingaben!$B$6/12)</f>
      </c>
      <c r="G283" s="12">
        <f>MAX(0,D283+E283-F283)</f>
      </c>
      <c r="H283" s="12">
        <f>MAX(0,C283-G283)</f>
      </c>
    </row>
    <row r="284" spans="1:8" x14ac:dyDescent="0.25">
      <c r="A284" s="10">
        <v>280</v>
      </c>
      <c r="B284" s="11">
        <f>EDATE(B283,1)</f>
      </c>
      <c r="C284" s="12">
        <f>H283</f>
      </c>
      <c r="D284" s="12">
        <f>IF(C284&lt;=0,0,MIN(Eingaben!$B$7,C284+F284))</f>
      </c>
      <c r="E284" s="12">
        <f>IF(AND(C284&gt;0,MONTH(B284)=1),MIN(Eingaben!$B$9,MAX(0,C284+F284-D284)),0)</f>
      </c>
      <c r="F284" s="12">
        <f>IF(C284&lt;=0,0,C284*Eingaben!$B$6/12)</f>
      </c>
      <c r="G284" s="12">
        <f>MAX(0,D284+E284-F284)</f>
      </c>
      <c r="H284" s="12">
        <f>MAX(0,C284-G284)</f>
      </c>
    </row>
    <row r="285" spans="1:8" x14ac:dyDescent="0.25">
      <c r="A285" s="10">
        <v>281</v>
      </c>
      <c r="B285" s="11">
        <f>EDATE(B284,1)</f>
      </c>
      <c r="C285" s="12">
        <f>H284</f>
      </c>
      <c r="D285" s="12">
        <f>IF(C285&lt;=0,0,MIN(Eingaben!$B$7,C285+F285))</f>
      </c>
      <c r="E285" s="12">
        <f>IF(AND(C285&gt;0,MONTH(B285)=1),MIN(Eingaben!$B$9,MAX(0,C285+F285-D285)),0)</f>
      </c>
      <c r="F285" s="12">
        <f>IF(C285&lt;=0,0,C285*Eingaben!$B$6/12)</f>
      </c>
      <c r="G285" s="12">
        <f>MAX(0,D285+E285-F285)</f>
      </c>
      <c r="H285" s="12">
        <f>MAX(0,C285-G285)</f>
      </c>
    </row>
    <row r="286" spans="1:8" x14ac:dyDescent="0.25">
      <c r="A286" s="10">
        <v>282</v>
      </c>
      <c r="B286" s="11">
        <f>EDATE(B285,1)</f>
      </c>
      <c r="C286" s="12">
        <f>H285</f>
      </c>
      <c r="D286" s="12">
        <f>IF(C286&lt;=0,0,MIN(Eingaben!$B$7,C286+F286))</f>
      </c>
      <c r="E286" s="12">
        <f>IF(AND(C286&gt;0,MONTH(B286)=1),MIN(Eingaben!$B$9,MAX(0,C286+F286-D286)),0)</f>
      </c>
      <c r="F286" s="12">
        <f>IF(C286&lt;=0,0,C286*Eingaben!$B$6/12)</f>
      </c>
      <c r="G286" s="12">
        <f>MAX(0,D286+E286-F286)</f>
      </c>
      <c r="H286" s="12">
        <f>MAX(0,C286-G286)</f>
      </c>
    </row>
    <row r="287" spans="1:8" x14ac:dyDescent="0.25">
      <c r="A287" s="10">
        <v>283</v>
      </c>
      <c r="B287" s="11">
        <f>EDATE(B286,1)</f>
      </c>
      <c r="C287" s="12">
        <f>H286</f>
      </c>
      <c r="D287" s="12">
        <f>IF(C287&lt;=0,0,MIN(Eingaben!$B$7,C287+F287))</f>
      </c>
      <c r="E287" s="12">
        <f>IF(AND(C287&gt;0,MONTH(B287)=1),MIN(Eingaben!$B$9,MAX(0,C287+F287-D287)),0)</f>
      </c>
      <c r="F287" s="12">
        <f>IF(C287&lt;=0,0,C287*Eingaben!$B$6/12)</f>
      </c>
      <c r="G287" s="12">
        <f>MAX(0,D287+E287-F287)</f>
      </c>
      <c r="H287" s="12">
        <f>MAX(0,C287-G287)</f>
      </c>
    </row>
    <row r="288" spans="1:8" x14ac:dyDescent="0.25">
      <c r="A288" s="10">
        <v>284</v>
      </c>
      <c r="B288" s="11">
        <f>EDATE(B287,1)</f>
      </c>
      <c r="C288" s="12">
        <f>H287</f>
      </c>
      <c r="D288" s="12">
        <f>IF(C288&lt;=0,0,MIN(Eingaben!$B$7,C288+F288))</f>
      </c>
      <c r="E288" s="12">
        <f>IF(AND(C288&gt;0,MONTH(B288)=1),MIN(Eingaben!$B$9,MAX(0,C288+F288-D288)),0)</f>
      </c>
      <c r="F288" s="12">
        <f>IF(C288&lt;=0,0,C288*Eingaben!$B$6/12)</f>
      </c>
      <c r="G288" s="12">
        <f>MAX(0,D288+E288-F288)</f>
      </c>
      <c r="H288" s="12">
        <f>MAX(0,C288-G288)</f>
      </c>
    </row>
    <row r="289" spans="1:8" x14ac:dyDescent="0.25">
      <c r="A289" s="10">
        <v>285</v>
      </c>
      <c r="B289" s="11">
        <f>EDATE(B288,1)</f>
      </c>
      <c r="C289" s="12">
        <f>H288</f>
      </c>
      <c r="D289" s="12">
        <f>IF(C289&lt;=0,0,MIN(Eingaben!$B$7,C289+F289))</f>
      </c>
      <c r="E289" s="12">
        <f>IF(AND(C289&gt;0,MONTH(B289)=1),MIN(Eingaben!$B$9,MAX(0,C289+F289-D289)),0)</f>
      </c>
      <c r="F289" s="12">
        <f>IF(C289&lt;=0,0,C289*Eingaben!$B$6/12)</f>
      </c>
      <c r="G289" s="12">
        <f>MAX(0,D289+E289-F289)</f>
      </c>
      <c r="H289" s="12">
        <f>MAX(0,C289-G289)</f>
      </c>
    </row>
    <row r="290" spans="1:8" x14ac:dyDescent="0.25">
      <c r="A290" s="10">
        <v>286</v>
      </c>
      <c r="B290" s="11">
        <f>EDATE(B289,1)</f>
      </c>
      <c r="C290" s="12">
        <f>H289</f>
      </c>
      <c r="D290" s="12">
        <f>IF(C290&lt;=0,0,MIN(Eingaben!$B$7,C290+F290))</f>
      </c>
      <c r="E290" s="12">
        <f>IF(AND(C290&gt;0,MONTH(B290)=1),MIN(Eingaben!$B$9,MAX(0,C290+F290-D290)),0)</f>
      </c>
      <c r="F290" s="12">
        <f>IF(C290&lt;=0,0,C290*Eingaben!$B$6/12)</f>
      </c>
      <c r="G290" s="12">
        <f>MAX(0,D290+E290-F290)</f>
      </c>
      <c r="H290" s="12">
        <f>MAX(0,C290-G290)</f>
      </c>
    </row>
    <row r="291" spans="1:8" x14ac:dyDescent="0.25">
      <c r="A291" s="10">
        <v>287</v>
      </c>
      <c r="B291" s="11">
        <f>EDATE(B290,1)</f>
      </c>
      <c r="C291" s="12">
        <f>H290</f>
      </c>
      <c r="D291" s="12">
        <f>IF(C291&lt;=0,0,MIN(Eingaben!$B$7,C291+F291))</f>
      </c>
      <c r="E291" s="12">
        <f>IF(AND(C291&gt;0,MONTH(B291)=1),MIN(Eingaben!$B$9,MAX(0,C291+F291-D291)),0)</f>
      </c>
      <c r="F291" s="12">
        <f>IF(C291&lt;=0,0,C291*Eingaben!$B$6/12)</f>
      </c>
      <c r="G291" s="12">
        <f>MAX(0,D291+E291-F291)</f>
      </c>
      <c r="H291" s="12">
        <f>MAX(0,C291-G291)</f>
      </c>
    </row>
    <row r="292" spans="1:8" x14ac:dyDescent="0.25">
      <c r="A292" s="10">
        <v>288</v>
      </c>
      <c r="B292" s="11">
        <f>EDATE(B291,1)</f>
      </c>
      <c r="C292" s="12">
        <f>H291</f>
      </c>
      <c r="D292" s="12">
        <f>IF(C292&lt;=0,0,MIN(Eingaben!$B$7,C292+F292))</f>
      </c>
      <c r="E292" s="12">
        <f>IF(AND(C292&gt;0,MONTH(B292)=1),MIN(Eingaben!$B$9,MAX(0,C292+F292-D292)),0)</f>
      </c>
      <c r="F292" s="12">
        <f>IF(C292&lt;=0,0,C292*Eingaben!$B$6/12)</f>
      </c>
      <c r="G292" s="12">
        <f>MAX(0,D292+E292-F292)</f>
      </c>
      <c r="H292" s="12">
        <f>MAX(0,C292-G292)</f>
      </c>
    </row>
    <row r="293" spans="1:8" x14ac:dyDescent="0.25">
      <c r="A293" s="10">
        <v>289</v>
      </c>
      <c r="B293" s="11">
        <f>EDATE(B292,1)</f>
      </c>
      <c r="C293" s="12">
        <f>H292</f>
      </c>
      <c r="D293" s="12">
        <f>IF(C293&lt;=0,0,MIN(Eingaben!$B$7,C293+F293))</f>
      </c>
      <c r="E293" s="12">
        <f>IF(AND(C293&gt;0,MONTH(B293)=1),MIN(Eingaben!$B$9,MAX(0,C293+F293-D293)),0)</f>
      </c>
      <c r="F293" s="12">
        <f>IF(C293&lt;=0,0,C293*Eingaben!$B$6/12)</f>
      </c>
      <c r="G293" s="12">
        <f>MAX(0,D293+E293-F293)</f>
      </c>
      <c r="H293" s="12">
        <f>MAX(0,C293-G293)</f>
      </c>
    </row>
    <row r="294" spans="1:8" x14ac:dyDescent="0.25">
      <c r="A294" s="10">
        <v>290</v>
      </c>
      <c r="B294" s="11">
        <f>EDATE(B293,1)</f>
      </c>
      <c r="C294" s="12">
        <f>H293</f>
      </c>
      <c r="D294" s="12">
        <f>IF(C294&lt;=0,0,MIN(Eingaben!$B$7,C294+F294))</f>
      </c>
      <c r="E294" s="12">
        <f>IF(AND(C294&gt;0,MONTH(B294)=1),MIN(Eingaben!$B$9,MAX(0,C294+F294-D294)),0)</f>
      </c>
      <c r="F294" s="12">
        <f>IF(C294&lt;=0,0,C294*Eingaben!$B$6/12)</f>
      </c>
      <c r="G294" s="12">
        <f>MAX(0,D294+E294-F294)</f>
      </c>
      <c r="H294" s="12">
        <f>MAX(0,C294-G294)</f>
      </c>
    </row>
    <row r="295" spans="1:8" x14ac:dyDescent="0.25">
      <c r="A295" s="10">
        <v>291</v>
      </c>
      <c r="B295" s="11">
        <f>EDATE(B294,1)</f>
      </c>
      <c r="C295" s="12">
        <f>H294</f>
      </c>
      <c r="D295" s="12">
        <f>IF(C295&lt;=0,0,MIN(Eingaben!$B$7,C295+F295))</f>
      </c>
      <c r="E295" s="12">
        <f>IF(AND(C295&gt;0,MONTH(B295)=1),MIN(Eingaben!$B$9,MAX(0,C295+F295-D295)),0)</f>
      </c>
      <c r="F295" s="12">
        <f>IF(C295&lt;=0,0,C295*Eingaben!$B$6/12)</f>
      </c>
      <c r="G295" s="12">
        <f>MAX(0,D295+E295-F295)</f>
      </c>
      <c r="H295" s="12">
        <f>MAX(0,C295-G295)</f>
      </c>
    </row>
    <row r="296" spans="1:8" x14ac:dyDescent="0.25">
      <c r="A296" s="10">
        <v>292</v>
      </c>
      <c r="B296" s="11">
        <f>EDATE(B295,1)</f>
      </c>
      <c r="C296" s="12">
        <f>H295</f>
      </c>
      <c r="D296" s="12">
        <f>IF(C296&lt;=0,0,MIN(Eingaben!$B$7,C296+F296))</f>
      </c>
      <c r="E296" s="12">
        <f>IF(AND(C296&gt;0,MONTH(B296)=1),MIN(Eingaben!$B$9,MAX(0,C296+F296-D296)),0)</f>
      </c>
      <c r="F296" s="12">
        <f>IF(C296&lt;=0,0,C296*Eingaben!$B$6/12)</f>
      </c>
      <c r="G296" s="12">
        <f>MAX(0,D296+E296-F296)</f>
      </c>
      <c r="H296" s="12">
        <f>MAX(0,C296-G296)</f>
      </c>
    </row>
    <row r="297" spans="1:8" x14ac:dyDescent="0.25">
      <c r="A297" s="10">
        <v>293</v>
      </c>
      <c r="B297" s="11">
        <f>EDATE(B296,1)</f>
      </c>
      <c r="C297" s="12">
        <f>H296</f>
      </c>
      <c r="D297" s="12">
        <f>IF(C297&lt;=0,0,MIN(Eingaben!$B$7,C297+F297))</f>
      </c>
      <c r="E297" s="12">
        <f>IF(AND(C297&gt;0,MONTH(B297)=1),MIN(Eingaben!$B$9,MAX(0,C297+F297-D297)),0)</f>
      </c>
      <c r="F297" s="12">
        <f>IF(C297&lt;=0,0,C297*Eingaben!$B$6/12)</f>
      </c>
      <c r="G297" s="12">
        <f>MAX(0,D297+E297-F297)</f>
      </c>
      <c r="H297" s="12">
        <f>MAX(0,C297-G297)</f>
      </c>
    </row>
    <row r="298" spans="1:8" x14ac:dyDescent="0.25">
      <c r="A298" s="10">
        <v>294</v>
      </c>
      <c r="B298" s="11">
        <f>EDATE(B297,1)</f>
      </c>
      <c r="C298" s="12">
        <f>H297</f>
      </c>
      <c r="D298" s="12">
        <f>IF(C298&lt;=0,0,MIN(Eingaben!$B$7,C298+F298))</f>
      </c>
      <c r="E298" s="12">
        <f>IF(AND(C298&gt;0,MONTH(B298)=1),MIN(Eingaben!$B$9,MAX(0,C298+F298-D298)),0)</f>
      </c>
      <c r="F298" s="12">
        <f>IF(C298&lt;=0,0,C298*Eingaben!$B$6/12)</f>
      </c>
      <c r="G298" s="12">
        <f>MAX(0,D298+E298-F298)</f>
      </c>
      <c r="H298" s="12">
        <f>MAX(0,C298-G298)</f>
      </c>
    </row>
    <row r="299" spans="1:8" x14ac:dyDescent="0.25">
      <c r="A299" s="10">
        <v>295</v>
      </c>
      <c r="B299" s="11">
        <f>EDATE(B298,1)</f>
      </c>
      <c r="C299" s="12">
        <f>H298</f>
      </c>
      <c r="D299" s="12">
        <f>IF(C299&lt;=0,0,MIN(Eingaben!$B$7,C299+F299))</f>
      </c>
      <c r="E299" s="12">
        <f>IF(AND(C299&gt;0,MONTH(B299)=1),MIN(Eingaben!$B$9,MAX(0,C299+F299-D299)),0)</f>
      </c>
      <c r="F299" s="12">
        <f>IF(C299&lt;=0,0,C299*Eingaben!$B$6/12)</f>
      </c>
      <c r="G299" s="12">
        <f>MAX(0,D299+E299-F299)</f>
      </c>
      <c r="H299" s="12">
        <f>MAX(0,C299-G299)</f>
      </c>
    </row>
    <row r="300" spans="1:8" x14ac:dyDescent="0.25">
      <c r="A300" s="10">
        <v>296</v>
      </c>
      <c r="B300" s="11">
        <f>EDATE(B299,1)</f>
      </c>
      <c r="C300" s="12">
        <f>H299</f>
      </c>
      <c r="D300" s="12">
        <f>IF(C300&lt;=0,0,MIN(Eingaben!$B$7,C300+F300))</f>
      </c>
      <c r="E300" s="12">
        <f>IF(AND(C300&gt;0,MONTH(B300)=1),MIN(Eingaben!$B$9,MAX(0,C300+F300-D300)),0)</f>
      </c>
      <c r="F300" s="12">
        <f>IF(C300&lt;=0,0,C300*Eingaben!$B$6/12)</f>
      </c>
      <c r="G300" s="12">
        <f>MAX(0,D300+E300-F300)</f>
      </c>
      <c r="H300" s="12">
        <f>MAX(0,C300-G300)</f>
      </c>
    </row>
    <row r="301" spans="1:8" x14ac:dyDescent="0.25">
      <c r="A301" s="10">
        <v>297</v>
      </c>
      <c r="B301" s="11">
        <f>EDATE(B300,1)</f>
      </c>
      <c r="C301" s="12">
        <f>H300</f>
      </c>
      <c r="D301" s="12">
        <f>IF(C301&lt;=0,0,MIN(Eingaben!$B$7,C301+F301))</f>
      </c>
      <c r="E301" s="12">
        <f>IF(AND(C301&gt;0,MONTH(B301)=1),MIN(Eingaben!$B$9,MAX(0,C301+F301-D301)),0)</f>
      </c>
      <c r="F301" s="12">
        <f>IF(C301&lt;=0,0,C301*Eingaben!$B$6/12)</f>
      </c>
      <c r="G301" s="12">
        <f>MAX(0,D301+E301-F301)</f>
      </c>
      <c r="H301" s="12">
        <f>MAX(0,C301-G301)</f>
      </c>
    </row>
    <row r="302" spans="1:8" x14ac:dyDescent="0.25">
      <c r="A302" s="10">
        <v>298</v>
      </c>
      <c r="B302" s="11">
        <f>EDATE(B301,1)</f>
      </c>
      <c r="C302" s="12">
        <f>H301</f>
      </c>
      <c r="D302" s="12">
        <f>IF(C302&lt;=0,0,MIN(Eingaben!$B$7,C302+F302))</f>
      </c>
      <c r="E302" s="12">
        <f>IF(AND(C302&gt;0,MONTH(B302)=1),MIN(Eingaben!$B$9,MAX(0,C302+F302-D302)),0)</f>
      </c>
      <c r="F302" s="12">
        <f>IF(C302&lt;=0,0,C302*Eingaben!$B$6/12)</f>
      </c>
      <c r="G302" s="12">
        <f>MAX(0,D302+E302-F302)</f>
      </c>
      <c r="H302" s="12">
        <f>MAX(0,C302-G302)</f>
      </c>
    </row>
    <row r="303" spans="1:8" x14ac:dyDescent="0.25">
      <c r="A303" s="10">
        <v>299</v>
      </c>
      <c r="B303" s="11">
        <f>EDATE(B302,1)</f>
      </c>
      <c r="C303" s="12">
        <f>H302</f>
      </c>
      <c r="D303" s="12">
        <f>IF(C303&lt;=0,0,MIN(Eingaben!$B$7,C303+F303))</f>
      </c>
      <c r="E303" s="12">
        <f>IF(AND(C303&gt;0,MONTH(B303)=1),MIN(Eingaben!$B$9,MAX(0,C303+F303-D303)),0)</f>
      </c>
      <c r="F303" s="12">
        <f>IF(C303&lt;=0,0,C303*Eingaben!$B$6/12)</f>
      </c>
      <c r="G303" s="12">
        <f>MAX(0,D303+E303-F303)</f>
      </c>
      <c r="H303" s="12">
        <f>MAX(0,C303-G303)</f>
      </c>
    </row>
    <row r="304" spans="1:8" x14ac:dyDescent="0.25">
      <c r="A304" s="10">
        <v>300</v>
      </c>
      <c r="B304" s="11">
        <f>EDATE(B303,1)</f>
      </c>
      <c r="C304" s="12">
        <f>H303</f>
      </c>
      <c r="D304" s="12">
        <f>IF(C304&lt;=0,0,MIN(Eingaben!$B$7,C304+F304))</f>
      </c>
      <c r="E304" s="12">
        <f>IF(AND(C304&gt;0,MONTH(B304)=1),MIN(Eingaben!$B$9,MAX(0,C304+F304-D304)),0)</f>
      </c>
      <c r="F304" s="12">
        <f>IF(C304&lt;=0,0,C304*Eingaben!$B$6/12)</f>
      </c>
      <c r="G304" s="12">
        <f>MAX(0,D304+E304-F304)</f>
      </c>
      <c r="H304" s="12">
        <f>MAX(0,C304-G304)</f>
      </c>
    </row>
    <row r="305" spans="1:8" x14ac:dyDescent="0.25">
      <c r="A305" s="10">
        <v>301</v>
      </c>
      <c r="B305" s="11">
        <f>EDATE(B304,1)</f>
      </c>
      <c r="C305" s="12">
        <f>H304</f>
      </c>
      <c r="D305" s="12">
        <f>IF(C305&lt;=0,0,MIN(Eingaben!$B$7,C305+F305))</f>
      </c>
      <c r="E305" s="12">
        <f>IF(AND(C305&gt;0,MONTH(B305)=1),MIN(Eingaben!$B$9,MAX(0,C305+F305-D305)),0)</f>
      </c>
      <c r="F305" s="12">
        <f>IF(C305&lt;=0,0,C305*Eingaben!$B$6/12)</f>
      </c>
      <c r="G305" s="12">
        <f>MAX(0,D305+E305-F305)</f>
      </c>
      <c r="H305" s="12">
        <f>MAX(0,C305-G305)</f>
      </c>
    </row>
    <row r="306" spans="1:8" x14ac:dyDescent="0.25">
      <c r="A306" s="10">
        <v>302</v>
      </c>
      <c r="B306" s="11">
        <f>EDATE(B305,1)</f>
      </c>
      <c r="C306" s="12">
        <f>H305</f>
      </c>
      <c r="D306" s="12">
        <f>IF(C306&lt;=0,0,MIN(Eingaben!$B$7,C306+F306))</f>
      </c>
      <c r="E306" s="12">
        <f>IF(AND(C306&gt;0,MONTH(B306)=1),MIN(Eingaben!$B$9,MAX(0,C306+F306-D306)),0)</f>
      </c>
      <c r="F306" s="12">
        <f>IF(C306&lt;=0,0,C306*Eingaben!$B$6/12)</f>
      </c>
      <c r="G306" s="12">
        <f>MAX(0,D306+E306-F306)</f>
      </c>
      <c r="H306" s="12">
        <f>MAX(0,C306-G306)</f>
      </c>
    </row>
    <row r="307" spans="1:8" x14ac:dyDescent="0.25">
      <c r="A307" s="10">
        <v>303</v>
      </c>
      <c r="B307" s="11">
        <f>EDATE(B306,1)</f>
      </c>
      <c r="C307" s="12">
        <f>H306</f>
      </c>
      <c r="D307" s="12">
        <f>IF(C307&lt;=0,0,MIN(Eingaben!$B$7,C307+F307))</f>
      </c>
      <c r="E307" s="12">
        <f>IF(AND(C307&gt;0,MONTH(B307)=1),MIN(Eingaben!$B$9,MAX(0,C307+F307-D307)),0)</f>
      </c>
      <c r="F307" s="12">
        <f>IF(C307&lt;=0,0,C307*Eingaben!$B$6/12)</f>
      </c>
      <c r="G307" s="12">
        <f>MAX(0,D307+E307-F307)</f>
      </c>
      <c r="H307" s="12">
        <f>MAX(0,C307-G307)</f>
      </c>
    </row>
    <row r="308" spans="1:8" x14ac:dyDescent="0.25">
      <c r="A308" s="10">
        <v>304</v>
      </c>
      <c r="B308" s="11">
        <f>EDATE(B307,1)</f>
      </c>
      <c r="C308" s="12">
        <f>H307</f>
      </c>
      <c r="D308" s="12">
        <f>IF(C308&lt;=0,0,MIN(Eingaben!$B$7,C308+F308))</f>
      </c>
      <c r="E308" s="12">
        <f>IF(AND(C308&gt;0,MONTH(B308)=1),MIN(Eingaben!$B$9,MAX(0,C308+F308-D308)),0)</f>
      </c>
      <c r="F308" s="12">
        <f>IF(C308&lt;=0,0,C308*Eingaben!$B$6/12)</f>
      </c>
      <c r="G308" s="12">
        <f>MAX(0,D308+E308-F308)</f>
      </c>
      <c r="H308" s="12">
        <f>MAX(0,C308-G308)</f>
      </c>
    </row>
    <row r="309" spans="1:8" x14ac:dyDescent="0.25">
      <c r="A309" s="10">
        <v>305</v>
      </c>
      <c r="B309" s="11">
        <f>EDATE(B308,1)</f>
      </c>
      <c r="C309" s="12">
        <f>H308</f>
      </c>
      <c r="D309" s="12">
        <f>IF(C309&lt;=0,0,MIN(Eingaben!$B$7,C309+F309))</f>
      </c>
      <c r="E309" s="12">
        <f>IF(AND(C309&gt;0,MONTH(B309)=1),MIN(Eingaben!$B$9,MAX(0,C309+F309-D309)),0)</f>
      </c>
      <c r="F309" s="12">
        <f>IF(C309&lt;=0,0,C309*Eingaben!$B$6/12)</f>
      </c>
      <c r="G309" s="12">
        <f>MAX(0,D309+E309-F309)</f>
      </c>
      <c r="H309" s="12">
        <f>MAX(0,C309-G309)</f>
      </c>
    </row>
    <row r="310" spans="1:8" x14ac:dyDescent="0.25">
      <c r="A310" s="10">
        <v>306</v>
      </c>
      <c r="B310" s="11">
        <f>EDATE(B309,1)</f>
      </c>
      <c r="C310" s="12">
        <f>H309</f>
      </c>
      <c r="D310" s="12">
        <f>IF(C310&lt;=0,0,MIN(Eingaben!$B$7,C310+F310))</f>
      </c>
      <c r="E310" s="12">
        <f>IF(AND(C310&gt;0,MONTH(B310)=1),MIN(Eingaben!$B$9,MAX(0,C310+F310-D310)),0)</f>
      </c>
      <c r="F310" s="12">
        <f>IF(C310&lt;=0,0,C310*Eingaben!$B$6/12)</f>
      </c>
      <c r="G310" s="12">
        <f>MAX(0,D310+E310-F310)</f>
      </c>
      <c r="H310" s="12">
        <f>MAX(0,C310-G310)</f>
      </c>
    </row>
    <row r="311" spans="1:8" x14ac:dyDescent="0.25">
      <c r="A311" s="10">
        <v>307</v>
      </c>
      <c r="B311" s="11">
        <f>EDATE(B310,1)</f>
      </c>
      <c r="C311" s="12">
        <f>H310</f>
      </c>
      <c r="D311" s="12">
        <f>IF(C311&lt;=0,0,MIN(Eingaben!$B$7,C311+F311))</f>
      </c>
      <c r="E311" s="12">
        <f>IF(AND(C311&gt;0,MONTH(B311)=1),MIN(Eingaben!$B$9,MAX(0,C311+F311-D311)),0)</f>
      </c>
      <c r="F311" s="12">
        <f>IF(C311&lt;=0,0,C311*Eingaben!$B$6/12)</f>
      </c>
      <c r="G311" s="12">
        <f>MAX(0,D311+E311-F311)</f>
      </c>
      <c r="H311" s="12">
        <f>MAX(0,C311-G311)</f>
      </c>
    </row>
    <row r="312" spans="1:8" x14ac:dyDescent="0.25">
      <c r="A312" s="10">
        <v>308</v>
      </c>
      <c r="B312" s="11">
        <f>EDATE(B311,1)</f>
      </c>
      <c r="C312" s="12">
        <f>H311</f>
      </c>
      <c r="D312" s="12">
        <f>IF(C312&lt;=0,0,MIN(Eingaben!$B$7,C312+F312))</f>
      </c>
      <c r="E312" s="12">
        <f>IF(AND(C312&gt;0,MONTH(B312)=1),MIN(Eingaben!$B$9,MAX(0,C312+F312-D312)),0)</f>
      </c>
      <c r="F312" s="12">
        <f>IF(C312&lt;=0,0,C312*Eingaben!$B$6/12)</f>
      </c>
      <c r="G312" s="12">
        <f>MAX(0,D312+E312-F312)</f>
      </c>
      <c r="H312" s="12">
        <f>MAX(0,C312-G312)</f>
      </c>
    </row>
    <row r="313" spans="1:8" x14ac:dyDescent="0.25">
      <c r="A313" s="10">
        <v>309</v>
      </c>
      <c r="B313" s="11">
        <f>EDATE(B312,1)</f>
      </c>
      <c r="C313" s="12">
        <f>H312</f>
      </c>
      <c r="D313" s="12">
        <f>IF(C313&lt;=0,0,MIN(Eingaben!$B$7,C313+F313))</f>
      </c>
      <c r="E313" s="12">
        <f>IF(AND(C313&gt;0,MONTH(B313)=1),MIN(Eingaben!$B$9,MAX(0,C313+F313-D313)),0)</f>
      </c>
      <c r="F313" s="12">
        <f>IF(C313&lt;=0,0,C313*Eingaben!$B$6/12)</f>
      </c>
      <c r="G313" s="12">
        <f>MAX(0,D313+E313-F313)</f>
      </c>
      <c r="H313" s="12">
        <f>MAX(0,C313-G313)</f>
      </c>
    </row>
    <row r="314" spans="1:8" x14ac:dyDescent="0.25">
      <c r="A314" s="10">
        <v>310</v>
      </c>
      <c r="B314" s="11">
        <f>EDATE(B313,1)</f>
      </c>
      <c r="C314" s="12">
        <f>H313</f>
      </c>
      <c r="D314" s="12">
        <f>IF(C314&lt;=0,0,MIN(Eingaben!$B$7,C314+F314))</f>
      </c>
      <c r="E314" s="12">
        <f>IF(AND(C314&gt;0,MONTH(B314)=1),MIN(Eingaben!$B$9,MAX(0,C314+F314-D314)),0)</f>
      </c>
      <c r="F314" s="12">
        <f>IF(C314&lt;=0,0,C314*Eingaben!$B$6/12)</f>
      </c>
      <c r="G314" s="12">
        <f>MAX(0,D314+E314-F314)</f>
      </c>
      <c r="H314" s="12">
        <f>MAX(0,C314-G314)</f>
      </c>
    </row>
    <row r="315" spans="1:8" x14ac:dyDescent="0.25">
      <c r="A315" s="10">
        <v>311</v>
      </c>
      <c r="B315" s="11">
        <f>EDATE(B314,1)</f>
      </c>
      <c r="C315" s="12">
        <f>H314</f>
      </c>
      <c r="D315" s="12">
        <f>IF(C315&lt;=0,0,MIN(Eingaben!$B$7,C315+F315))</f>
      </c>
      <c r="E315" s="12">
        <f>IF(AND(C315&gt;0,MONTH(B315)=1),MIN(Eingaben!$B$9,MAX(0,C315+F315-D315)),0)</f>
      </c>
      <c r="F315" s="12">
        <f>IF(C315&lt;=0,0,C315*Eingaben!$B$6/12)</f>
      </c>
      <c r="G315" s="12">
        <f>MAX(0,D315+E315-F315)</f>
      </c>
      <c r="H315" s="12">
        <f>MAX(0,C315-G315)</f>
      </c>
    </row>
    <row r="316" spans="1:8" x14ac:dyDescent="0.25">
      <c r="A316" s="10">
        <v>312</v>
      </c>
      <c r="B316" s="11">
        <f>EDATE(B315,1)</f>
      </c>
      <c r="C316" s="12">
        <f>H315</f>
      </c>
      <c r="D316" s="12">
        <f>IF(C316&lt;=0,0,MIN(Eingaben!$B$7,C316+F316))</f>
      </c>
      <c r="E316" s="12">
        <f>IF(AND(C316&gt;0,MONTH(B316)=1),MIN(Eingaben!$B$9,MAX(0,C316+F316-D316)),0)</f>
      </c>
      <c r="F316" s="12">
        <f>IF(C316&lt;=0,0,C316*Eingaben!$B$6/12)</f>
      </c>
      <c r="G316" s="12">
        <f>MAX(0,D316+E316-F316)</f>
      </c>
      <c r="H316" s="12">
        <f>MAX(0,C316-G316)</f>
      </c>
    </row>
    <row r="317" spans="1:8" x14ac:dyDescent="0.25">
      <c r="A317" s="10">
        <v>313</v>
      </c>
      <c r="B317" s="11">
        <f>EDATE(B316,1)</f>
      </c>
      <c r="C317" s="12">
        <f>H316</f>
      </c>
      <c r="D317" s="12">
        <f>IF(C317&lt;=0,0,MIN(Eingaben!$B$7,C317+F317))</f>
      </c>
      <c r="E317" s="12">
        <f>IF(AND(C317&gt;0,MONTH(B317)=1),MIN(Eingaben!$B$9,MAX(0,C317+F317-D317)),0)</f>
      </c>
      <c r="F317" s="12">
        <f>IF(C317&lt;=0,0,C317*Eingaben!$B$6/12)</f>
      </c>
      <c r="G317" s="12">
        <f>MAX(0,D317+E317-F317)</f>
      </c>
      <c r="H317" s="12">
        <f>MAX(0,C317-G317)</f>
      </c>
    </row>
    <row r="318" spans="1:8" x14ac:dyDescent="0.25">
      <c r="A318" s="10">
        <v>314</v>
      </c>
      <c r="B318" s="11">
        <f>EDATE(B317,1)</f>
      </c>
      <c r="C318" s="12">
        <f>H317</f>
      </c>
      <c r="D318" s="12">
        <f>IF(C318&lt;=0,0,MIN(Eingaben!$B$7,C318+F318))</f>
      </c>
      <c r="E318" s="12">
        <f>IF(AND(C318&gt;0,MONTH(B318)=1),MIN(Eingaben!$B$9,MAX(0,C318+F318-D318)),0)</f>
      </c>
      <c r="F318" s="12">
        <f>IF(C318&lt;=0,0,C318*Eingaben!$B$6/12)</f>
      </c>
      <c r="G318" s="12">
        <f>MAX(0,D318+E318-F318)</f>
      </c>
      <c r="H318" s="12">
        <f>MAX(0,C318-G318)</f>
      </c>
    </row>
    <row r="319" spans="1:8" x14ac:dyDescent="0.25">
      <c r="A319" s="10">
        <v>315</v>
      </c>
      <c r="B319" s="11">
        <f>EDATE(B318,1)</f>
      </c>
      <c r="C319" s="12">
        <f>H318</f>
      </c>
      <c r="D319" s="12">
        <f>IF(C319&lt;=0,0,MIN(Eingaben!$B$7,C319+F319))</f>
      </c>
      <c r="E319" s="12">
        <f>IF(AND(C319&gt;0,MONTH(B319)=1),MIN(Eingaben!$B$9,MAX(0,C319+F319-D319)),0)</f>
      </c>
      <c r="F319" s="12">
        <f>IF(C319&lt;=0,0,C319*Eingaben!$B$6/12)</f>
      </c>
      <c r="G319" s="12">
        <f>MAX(0,D319+E319-F319)</f>
      </c>
      <c r="H319" s="12">
        <f>MAX(0,C319-G319)</f>
      </c>
    </row>
    <row r="320" spans="1:8" x14ac:dyDescent="0.25">
      <c r="A320" s="10">
        <v>316</v>
      </c>
      <c r="B320" s="11">
        <f>EDATE(B319,1)</f>
      </c>
      <c r="C320" s="12">
        <f>H319</f>
      </c>
      <c r="D320" s="12">
        <f>IF(C320&lt;=0,0,MIN(Eingaben!$B$7,C320+F320))</f>
      </c>
      <c r="E320" s="12">
        <f>IF(AND(C320&gt;0,MONTH(B320)=1),MIN(Eingaben!$B$9,MAX(0,C320+F320-D320)),0)</f>
      </c>
      <c r="F320" s="12">
        <f>IF(C320&lt;=0,0,C320*Eingaben!$B$6/12)</f>
      </c>
      <c r="G320" s="12">
        <f>MAX(0,D320+E320-F320)</f>
      </c>
      <c r="H320" s="12">
        <f>MAX(0,C320-G320)</f>
      </c>
    </row>
    <row r="321" spans="1:8" x14ac:dyDescent="0.25">
      <c r="A321" s="10">
        <v>317</v>
      </c>
      <c r="B321" s="11">
        <f>EDATE(B320,1)</f>
      </c>
      <c r="C321" s="12">
        <f>H320</f>
      </c>
      <c r="D321" s="12">
        <f>IF(C321&lt;=0,0,MIN(Eingaben!$B$7,C321+F321))</f>
      </c>
      <c r="E321" s="12">
        <f>IF(AND(C321&gt;0,MONTH(B321)=1),MIN(Eingaben!$B$9,MAX(0,C321+F321-D321)),0)</f>
      </c>
      <c r="F321" s="12">
        <f>IF(C321&lt;=0,0,C321*Eingaben!$B$6/12)</f>
      </c>
      <c r="G321" s="12">
        <f>MAX(0,D321+E321-F321)</f>
      </c>
      <c r="H321" s="12">
        <f>MAX(0,C321-G321)</f>
      </c>
    </row>
    <row r="322" spans="1:8" x14ac:dyDescent="0.25">
      <c r="A322" s="10">
        <v>318</v>
      </c>
      <c r="B322" s="11">
        <f>EDATE(B321,1)</f>
      </c>
      <c r="C322" s="12">
        <f>H321</f>
      </c>
      <c r="D322" s="12">
        <f>IF(C322&lt;=0,0,MIN(Eingaben!$B$7,C322+F322))</f>
      </c>
      <c r="E322" s="12">
        <f>IF(AND(C322&gt;0,MONTH(B322)=1),MIN(Eingaben!$B$9,MAX(0,C322+F322-D322)),0)</f>
      </c>
      <c r="F322" s="12">
        <f>IF(C322&lt;=0,0,C322*Eingaben!$B$6/12)</f>
      </c>
      <c r="G322" s="12">
        <f>MAX(0,D322+E322-F322)</f>
      </c>
      <c r="H322" s="12">
        <f>MAX(0,C322-G322)</f>
      </c>
    </row>
    <row r="323" spans="1:8" x14ac:dyDescent="0.25">
      <c r="A323" s="10">
        <v>319</v>
      </c>
      <c r="B323" s="11">
        <f>EDATE(B322,1)</f>
      </c>
      <c r="C323" s="12">
        <f>H322</f>
      </c>
      <c r="D323" s="12">
        <f>IF(C323&lt;=0,0,MIN(Eingaben!$B$7,C323+F323))</f>
      </c>
      <c r="E323" s="12">
        <f>IF(AND(C323&gt;0,MONTH(B323)=1),MIN(Eingaben!$B$9,MAX(0,C323+F323-D323)),0)</f>
      </c>
      <c r="F323" s="12">
        <f>IF(C323&lt;=0,0,C323*Eingaben!$B$6/12)</f>
      </c>
      <c r="G323" s="12">
        <f>MAX(0,D323+E323-F323)</f>
      </c>
      <c r="H323" s="12">
        <f>MAX(0,C323-G323)</f>
      </c>
    </row>
    <row r="324" spans="1:8" x14ac:dyDescent="0.25">
      <c r="A324" s="10">
        <v>320</v>
      </c>
      <c r="B324" s="11">
        <f>EDATE(B323,1)</f>
      </c>
      <c r="C324" s="12">
        <f>H323</f>
      </c>
      <c r="D324" s="12">
        <f>IF(C324&lt;=0,0,MIN(Eingaben!$B$7,C324+F324))</f>
      </c>
      <c r="E324" s="12">
        <f>IF(AND(C324&gt;0,MONTH(B324)=1),MIN(Eingaben!$B$9,MAX(0,C324+F324-D324)),0)</f>
      </c>
      <c r="F324" s="12">
        <f>IF(C324&lt;=0,0,C324*Eingaben!$B$6/12)</f>
      </c>
      <c r="G324" s="12">
        <f>MAX(0,D324+E324-F324)</f>
      </c>
      <c r="H324" s="12">
        <f>MAX(0,C324-G324)</f>
      </c>
    </row>
    <row r="325" spans="1:8" x14ac:dyDescent="0.25">
      <c r="A325" s="10">
        <v>321</v>
      </c>
      <c r="B325" s="11">
        <f>EDATE(B324,1)</f>
      </c>
      <c r="C325" s="12">
        <f>H324</f>
      </c>
      <c r="D325" s="12">
        <f>IF(C325&lt;=0,0,MIN(Eingaben!$B$7,C325+F325))</f>
      </c>
      <c r="E325" s="12">
        <f>IF(AND(C325&gt;0,MONTH(B325)=1),MIN(Eingaben!$B$9,MAX(0,C325+F325-D325)),0)</f>
      </c>
      <c r="F325" s="12">
        <f>IF(C325&lt;=0,0,C325*Eingaben!$B$6/12)</f>
      </c>
      <c r="G325" s="12">
        <f>MAX(0,D325+E325-F325)</f>
      </c>
      <c r="H325" s="12">
        <f>MAX(0,C325-G325)</f>
      </c>
    </row>
    <row r="326" spans="1:8" x14ac:dyDescent="0.25">
      <c r="A326" s="10">
        <v>322</v>
      </c>
      <c r="B326" s="11">
        <f>EDATE(B325,1)</f>
      </c>
      <c r="C326" s="12">
        <f>H325</f>
      </c>
      <c r="D326" s="12">
        <f>IF(C326&lt;=0,0,MIN(Eingaben!$B$7,C326+F326))</f>
      </c>
      <c r="E326" s="12">
        <f>IF(AND(C326&gt;0,MONTH(B326)=1),MIN(Eingaben!$B$9,MAX(0,C326+F326-D326)),0)</f>
      </c>
      <c r="F326" s="12">
        <f>IF(C326&lt;=0,0,C326*Eingaben!$B$6/12)</f>
      </c>
      <c r="G326" s="12">
        <f>MAX(0,D326+E326-F326)</f>
      </c>
      <c r="H326" s="12">
        <f>MAX(0,C326-G326)</f>
      </c>
    </row>
    <row r="327" spans="1:8" x14ac:dyDescent="0.25">
      <c r="A327" s="10">
        <v>323</v>
      </c>
      <c r="B327" s="11">
        <f>EDATE(B326,1)</f>
      </c>
      <c r="C327" s="12">
        <f>H326</f>
      </c>
      <c r="D327" s="12">
        <f>IF(C327&lt;=0,0,MIN(Eingaben!$B$7,C327+F327))</f>
      </c>
      <c r="E327" s="12">
        <f>IF(AND(C327&gt;0,MONTH(B327)=1),MIN(Eingaben!$B$9,MAX(0,C327+F327-D327)),0)</f>
      </c>
      <c r="F327" s="12">
        <f>IF(C327&lt;=0,0,C327*Eingaben!$B$6/12)</f>
      </c>
      <c r="G327" s="12">
        <f>MAX(0,D327+E327-F327)</f>
      </c>
      <c r="H327" s="12">
        <f>MAX(0,C327-G327)</f>
      </c>
    </row>
    <row r="328" spans="1:8" x14ac:dyDescent="0.25">
      <c r="A328" s="10">
        <v>324</v>
      </c>
      <c r="B328" s="11">
        <f>EDATE(B327,1)</f>
      </c>
      <c r="C328" s="12">
        <f>H327</f>
      </c>
      <c r="D328" s="12">
        <f>IF(C328&lt;=0,0,MIN(Eingaben!$B$7,C328+F328))</f>
      </c>
      <c r="E328" s="12">
        <f>IF(AND(C328&gt;0,MONTH(B328)=1),MIN(Eingaben!$B$9,MAX(0,C328+F328-D328)),0)</f>
      </c>
      <c r="F328" s="12">
        <f>IF(C328&lt;=0,0,C328*Eingaben!$B$6/12)</f>
      </c>
      <c r="G328" s="12">
        <f>MAX(0,D328+E328-F328)</f>
      </c>
      <c r="H328" s="12">
        <f>MAX(0,C328-G328)</f>
      </c>
    </row>
    <row r="329" spans="1:8" x14ac:dyDescent="0.25">
      <c r="A329" s="10">
        <v>325</v>
      </c>
      <c r="B329" s="11">
        <f>EDATE(B328,1)</f>
      </c>
      <c r="C329" s="12">
        <f>H328</f>
      </c>
      <c r="D329" s="12">
        <f>IF(C329&lt;=0,0,MIN(Eingaben!$B$7,C329+F329))</f>
      </c>
      <c r="E329" s="12">
        <f>IF(AND(C329&gt;0,MONTH(B329)=1),MIN(Eingaben!$B$9,MAX(0,C329+F329-D329)),0)</f>
      </c>
      <c r="F329" s="12">
        <f>IF(C329&lt;=0,0,C329*Eingaben!$B$6/12)</f>
      </c>
      <c r="G329" s="12">
        <f>MAX(0,D329+E329-F329)</f>
      </c>
      <c r="H329" s="12">
        <f>MAX(0,C329-G329)</f>
      </c>
    </row>
    <row r="330" spans="1:8" x14ac:dyDescent="0.25">
      <c r="A330" s="10">
        <v>326</v>
      </c>
      <c r="B330" s="11">
        <f>EDATE(B329,1)</f>
      </c>
      <c r="C330" s="12">
        <f>H329</f>
      </c>
      <c r="D330" s="12">
        <f>IF(C330&lt;=0,0,MIN(Eingaben!$B$7,C330+F330))</f>
      </c>
      <c r="E330" s="12">
        <f>IF(AND(C330&gt;0,MONTH(B330)=1),MIN(Eingaben!$B$9,MAX(0,C330+F330-D330)),0)</f>
      </c>
      <c r="F330" s="12">
        <f>IF(C330&lt;=0,0,C330*Eingaben!$B$6/12)</f>
      </c>
      <c r="G330" s="12">
        <f>MAX(0,D330+E330-F330)</f>
      </c>
      <c r="H330" s="12">
        <f>MAX(0,C330-G330)</f>
      </c>
    </row>
    <row r="331" spans="1:8" x14ac:dyDescent="0.25">
      <c r="A331" s="10">
        <v>327</v>
      </c>
      <c r="B331" s="11">
        <f>EDATE(B330,1)</f>
      </c>
      <c r="C331" s="12">
        <f>H330</f>
      </c>
      <c r="D331" s="12">
        <f>IF(C331&lt;=0,0,MIN(Eingaben!$B$7,C331+F331))</f>
      </c>
      <c r="E331" s="12">
        <f>IF(AND(C331&gt;0,MONTH(B331)=1),MIN(Eingaben!$B$9,MAX(0,C331+F331-D331)),0)</f>
      </c>
      <c r="F331" s="12">
        <f>IF(C331&lt;=0,0,C331*Eingaben!$B$6/12)</f>
      </c>
      <c r="G331" s="12">
        <f>MAX(0,D331+E331-F331)</f>
      </c>
      <c r="H331" s="12">
        <f>MAX(0,C331-G331)</f>
      </c>
    </row>
    <row r="332" spans="1:8" x14ac:dyDescent="0.25">
      <c r="A332" s="10">
        <v>328</v>
      </c>
      <c r="B332" s="11">
        <f>EDATE(B331,1)</f>
      </c>
      <c r="C332" s="12">
        <f>H331</f>
      </c>
      <c r="D332" s="12">
        <f>IF(C332&lt;=0,0,MIN(Eingaben!$B$7,C332+F332))</f>
      </c>
      <c r="E332" s="12">
        <f>IF(AND(C332&gt;0,MONTH(B332)=1),MIN(Eingaben!$B$9,MAX(0,C332+F332-D332)),0)</f>
      </c>
      <c r="F332" s="12">
        <f>IF(C332&lt;=0,0,C332*Eingaben!$B$6/12)</f>
      </c>
      <c r="G332" s="12">
        <f>MAX(0,D332+E332-F332)</f>
      </c>
      <c r="H332" s="12">
        <f>MAX(0,C332-G332)</f>
      </c>
    </row>
    <row r="333" spans="1:8" x14ac:dyDescent="0.25">
      <c r="A333" s="10">
        <v>329</v>
      </c>
      <c r="B333" s="11">
        <f>EDATE(B332,1)</f>
      </c>
      <c r="C333" s="12">
        <f>H332</f>
      </c>
      <c r="D333" s="12">
        <f>IF(C333&lt;=0,0,MIN(Eingaben!$B$7,C333+F333))</f>
      </c>
      <c r="E333" s="12">
        <f>IF(AND(C333&gt;0,MONTH(B333)=1),MIN(Eingaben!$B$9,MAX(0,C333+F333-D333)),0)</f>
      </c>
      <c r="F333" s="12">
        <f>IF(C333&lt;=0,0,C333*Eingaben!$B$6/12)</f>
      </c>
      <c r="G333" s="12">
        <f>MAX(0,D333+E333-F333)</f>
      </c>
      <c r="H333" s="12">
        <f>MAX(0,C333-G333)</f>
      </c>
    </row>
    <row r="334" spans="1:8" x14ac:dyDescent="0.25">
      <c r="A334" s="10">
        <v>330</v>
      </c>
      <c r="B334" s="11">
        <f>EDATE(B333,1)</f>
      </c>
      <c r="C334" s="12">
        <f>H333</f>
      </c>
      <c r="D334" s="12">
        <f>IF(C334&lt;=0,0,MIN(Eingaben!$B$7,C334+F334))</f>
      </c>
      <c r="E334" s="12">
        <f>IF(AND(C334&gt;0,MONTH(B334)=1),MIN(Eingaben!$B$9,MAX(0,C334+F334-D334)),0)</f>
      </c>
      <c r="F334" s="12">
        <f>IF(C334&lt;=0,0,C334*Eingaben!$B$6/12)</f>
      </c>
      <c r="G334" s="12">
        <f>MAX(0,D334+E334-F334)</f>
      </c>
      <c r="H334" s="12">
        <f>MAX(0,C334-G334)</f>
      </c>
    </row>
    <row r="335" spans="1:8" x14ac:dyDescent="0.25">
      <c r="A335" s="10">
        <v>331</v>
      </c>
      <c r="B335" s="11">
        <f>EDATE(B334,1)</f>
      </c>
      <c r="C335" s="12">
        <f>H334</f>
      </c>
      <c r="D335" s="12">
        <f>IF(C335&lt;=0,0,MIN(Eingaben!$B$7,C335+F335))</f>
      </c>
      <c r="E335" s="12">
        <f>IF(AND(C335&gt;0,MONTH(B335)=1),MIN(Eingaben!$B$9,MAX(0,C335+F335-D335)),0)</f>
      </c>
      <c r="F335" s="12">
        <f>IF(C335&lt;=0,0,C335*Eingaben!$B$6/12)</f>
      </c>
      <c r="G335" s="12">
        <f>MAX(0,D335+E335-F335)</f>
      </c>
      <c r="H335" s="12">
        <f>MAX(0,C335-G335)</f>
      </c>
    </row>
    <row r="336" spans="1:8" x14ac:dyDescent="0.25">
      <c r="A336" s="10">
        <v>332</v>
      </c>
      <c r="B336" s="11">
        <f>EDATE(B335,1)</f>
      </c>
      <c r="C336" s="12">
        <f>H335</f>
      </c>
      <c r="D336" s="12">
        <f>IF(C336&lt;=0,0,MIN(Eingaben!$B$7,C336+F336))</f>
      </c>
      <c r="E336" s="12">
        <f>IF(AND(C336&gt;0,MONTH(B336)=1),MIN(Eingaben!$B$9,MAX(0,C336+F336-D336)),0)</f>
      </c>
      <c r="F336" s="12">
        <f>IF(C336&lt;=0,0,C336*Eingaben!$B$6/12)</f>
      </c>
      <c r="G336" s="12">
        <f>MAX(0,D336+E336-F336)</f>
      </c>
      <c r="H336" s="12">
        <f>MAX(0,C336-G336)</f>
      </c>
    </row>
    <row r="337" spans="1:8" x14ac:dyDescent="0.25">
      <c r="A337" s="10">
        <v>333</v>
      </c>
      <c r="B337" s="11">
        <f>EDATE(B336,1)</f>
      </c>
      <c r="C337" s="12">
        <f>H336</f>
      </c>
      <c r="D337" s="12">
        <f>IF(C337&lt;=0,0,MIN(Eingaben!$B$7,C337+F337))</f>
      </c>
      <c r="E337" s="12">
        <f>IF(AND(C337&gt;0,MONTH(B337)=1),MIN(Eingaben!$B$9,MAX(0,C337+F337-D337)),0)</f>
      </c>
      <c r="F337" s="12">
        <f>IF(C337&lt;=0,0,C337*Eingaben!$B$6/12)</f>
      </c>
      <c r="G337" s="12">
        <f>MAX(0,D337+E337-F337)</f>
      </c>
      <c r="H337" s="12">
        <f>MAX(0,C337-G337)</f>
      </c>
    </row>
    <row r="338" spans="1:8" x14ac:dyDescent="0.25">
      <c r="A338" s="10">
        <v>334</v>
      </c>
      <c r="B338" s="11">
        <f>EDATE(B337,1)</f>
      </c>
      <c r="C338" s="12">
        <f>H337</f>
      </c>
      <c r="D338" s="12">
        <f>IF(C338&lt;=0,0,MIN(Eingaben!$B$7,C338+F338))</f>
      </c>
      <c r="E338" s="12">
        <f>IF(AND(C338&gt;0,MONTH(B338)=1),MIN(Eingaben!$B$9,MAX(0,C338+F338-D338)),0)</f>
      </c>
      <c r="F338" s="12">
        <f>IF(C338&lt;=0,0,C338*Eingaben!$B$6/12)</f>
      </c>
      <c r="G338" s="12">
        <f>MAX(0,D338+E338-F338)</f>
      </c>
      <c r="H338" s="12">
        <f>MAX(0,C338-G338)</f>
      </c>
    </row>
    <row r="339" spans="1:8" x14ac:dyDescent="0.25">
      <c r="A339" s="10">
        <v>335</v>
      </c>
      <c r="B339" s="11">
        <f>EDATE(B338,1)</f>
      </c>
      <c r="C339" s="12">
        <f>H338</f>
      </c>
      <c r="D339" s="12">
        <f>IF(C339&lt;=0,0,MIN(Eingaben!$B$7,C339+F339))</f>
      </c>
      <c r="E339" s="12">
        <f>IF(AND(C339&gt;0,MONTH(B339)=1),MIN(Eingaben!$B$9,MAX(0,C339+F339-D339)),0)</f>
      </c>
      <c r="F339" s="12">
        <f>IF(C339&lt;=0,0,C339*Eingaben!$B$6/12)</f>
      </c>
      <c r="G339" s="12">
        <f>MAX(0,D339+E339-F339)</f>
      </c>
      <c r="H339" s="12">
        <f>MAX(0,C339-G339)</f>
      </c>
    </row>
    <row r="340" spans="1:8" x14ac:dyDescent="0.25">
      <c r="A340" s="10">
        <v>336</v>
      </c>
      <c r="B340" s="11">
        <f>EDATE(B339,1)</f>
      </c>
      <c r="C340" s="12">
        <f>H339</f>
      </c>
      <c r="D340" s="12">
        <f>IF(C340&lt;=0,0,MIN(Eingaben!$B$7,C340+F340))</f>
      </c>
      <c r="E340" s="12">
        <f>IF(AND(C340&gt;0,MONTH(B340)=1),MIN(Eingaben!$B$9,MAX(0,C340+F340-D340)),0)</f>
      </c>
      <c r="F340" s="12">
        <f>IF(C340&lt;=0,0,C340*Eingaben!$B$6/12)</f>
      </c>
      <c r="G340" s="12">
        <f>MAX(0,D340+E340-F340)</f>
      </c>
      <c r="H340" s="12">
        <f>MAX(0,C340-G340)</f>
      </c>
    </row>
    <row r="341" spans="1:8" x14ac:dyDescent="0.25">
      <c r="A341" s="10">
        <v>337</v>
      </c>
      <c r="B341" s="11">
        <f>EDATE(B340,1)</f>
      </c>
      <c r="C341" s="12">
        <f>H340</f>
      </c>
      <c r="D341" s="12">
        <f>IF(C341&lt;=0,0,MIN(Eingaben!$B$7,C341+F341))</f>
      </c>
      <c r="E341" s="12">
        <f>IF(AND(C341&gt;0,MONTH(B341)=1),MIN(Eingaben!$B$9,MAX(0,C341+F341-D341)),0)</f>
      </c>
      <c r="F341" s="12">
        <f>IF(C341&lt;=0,0,C341*Eingaben!$B$6/12)</f>
      </c>
      <c r="G341" s="12">
        <f>MAX(0,D341+E341-F341)</f>
      </c>
      <c r="H341" s="12">
        <f>MAX(0,C341-G341)</f>
      </c>
    </row>
    <row r="342" spans="1:8" x14ac:dyDescent="0.25">
      <c r="A342" s="10">
        <v>338</v>
      </c>
      <c r="B342" s="11">
        <f>EDATE(B341,1)</f>
      </c>
      <c r="C342" s="12">
        <f>H341</f>
      </c>
      <c r="D342" s="12">
        <f>IF(C342&lt;=0,0,MIN(Eingaben!$B$7,C342+F342))</f>
      </c>
      <c r="E342" s="12">
        <f>IF(AND(C342&gt;0,MONTH(B342)=1),MIN(Eingaben!$B$9,MAX(0,C342+F342-D342)),0)</f>
      </c>
      <c r="F342" s="12">
        <f>IF(C342&lt;=0,0,C342*Eingaben!$B$6/12)</f>
      </c>
      <c r="G342" s="12">
        <f>MAX(0,D342+E342-F342)</f>
      </c>
      <c r="H342" s="12">
        <f>MAX(0,C342-G342)</f>
      </c>
    </row>
    <row r="343" spans="1:8" x14ac:dyDescent="0.25">
      <c r="A343" s="10">
        <v>339</v>
      </c>
      <c r="B343" s="11">
        <f>EDATE(B342,1)</f>
      </c>
      <c r="C343" s="12">
        <f>H342</f>
      </c>
      <c r="D343" s="12">
        <f>IF(C343&lt;=0,0,MIN(Eingaben!$B$7,C343+F343))</f>
      </c>
      <c r="E343" s="12">
        <f>IF(AND(C343&gt;0,MONTH(B343)=1),MIN(Eingaben!$B$9,MAX(0,C343+F343-D343)),0)</f>
      </c>
      <c r="F343" s="12">
        <f>IF(C343&lt;=0,0,C343*Eingaben!$B$6/12)</f>
      </c>
      <c r="G343" s="12">
        <f>MAX(0,D343+E343-F343)</f>
      </c>
      <c r="H343" s="12">
        <f>MAX(0,C343-G343)</f>
      </c>
    </row>
    <row r="344" spans="1:8" x14ac:dyDescent="0.25">
      <c r="A344" s="10">
        <v>340</v>
      </c>
      <c r="B344" s="11">
        <f>EDATE(B343,1)</f>
      </c>
      <c r="C344" s="12">
        <f>H343</f>
      </c>
      <c r="D344" s="12">
        <f>IF(C344&lt;=0,0,MIN(Eingaben!$B$7,C344+F344))</f>
      </c>
      <c r="E344" s="12">
        <f>IF(AND(C344&gt;0,MONTH(B344)=1),MIN(Eingaben!$B$9,MAX(0,C344+F344-D344)),0)</f>
      </c>
      <c r="F344" s="12">
        <f>IF(C344&lt;=0,0,C344*Eingaben!$B$6/12)</f>
      </c>
      <c r="G344" s="12">
        <f>MAX(0,D344+E344-F344)</f>
      </c>
      <c r="H344" s="12">
        <f>MAX(0,C344-G344)</f>
      </c>
    </row>
    <row r="345" spans="1:8" x14ac:dyDescent="0.25">
      <c r="A345" s="10">
        <v>341</v>
      </c>
      <c r="B345" s="11">
        <f>EDATE(B344,1)</f>
      </c>
      <c r="C345" s="12">
        <f>H344</f>
      </c>
      <c r="D345" s="12">
        <f>IF(C345&lt;=0,0,MIN(Eingaben!$B$7,C345+F345))</f>
      </c>
      <c r="E345" s="12">
        <f>IF(AND(C345&gt;0,MONTH(B345)=1),MIN(Eingaben!$B$9,MAX(0,C345+F345-D345)),0)</f>
      </c>
      <c r="F345" s="12">
        <f>IF(C345&lt;=0,0,C345*Eingaben!$B$6/12)</f>
      </c>
      <c r="G345" s="12">
        <f>MAX(0,D345+E345-F345)</f>
      </c>
      <c r="H345" s="12">
        <f>MAX(0,C345-G345)</f>
      </c>
    </row>
    <row r="346" spans="1:8" x14ac:dyDescent="0.25">
      <c r="A346" s="10">
        <v>342</v>
      </c>
      <c r="B346" s="11">
        <f>EDATE(B345,1)</f>
      </c>
      <c r="C346" s="12">
        <f>H345</f>
      </c>
      <c r="D346" s="12">
        <f>IF(C346&lt;=0,0,MIN(Eingaben!$B$7,C346+F346))</f>
      </c>
      <c r="E346" s="12">
        <f>IF(AND(C346&gt;0,MONTH(B346)=1),MIN(Eingaben!$B$9,MAX(0,C346+F346-D346)),0)</f>
      </c>
      <c r="F346" s="12">
        <f>IF(C346&lt;=0,0,C346*Eingaben!$B$6/12)</f>
      </c>
      <c r="G346" s="12">
        <f>MAX(0,D346+E346-F346)</f>
      </c>
      <c r="H346" s="12">
        <f>MAX(0,C346-G346)</f>
      </c>
    </row>
    <row r="347" spans="1:8" x14ac:dyDescent="0.25">
      <c r="A347" s="10">
        <v>343</v>
      </c>
      <c r="B347" s="11">
        <f>EDATE(B346,1)</f>
      </c>
      <c r="C347" s="12">
        <f>H346</f>
      </c>
      <c r="D347" s="12">
        <f>IF(C347&lt;=0,0,MIN(Eingaben!$B$7,C347+F347))</f>
      </c>
      <c r="E347" s="12">
        <f>IF(AND(C347&gt;0,MONTH(B347)=1),MIN(Eingaben!$B$9,MAX(0,C347+F347-D347)),0)</f>
      </c>
      <c r="F347" s="12">
        <f>IF(C347&lt;=0,0,C347*Eingaben!$B$6/12)</f>
      </c>
      <c r="G347" s="12">
        <f>MAX(0,D347+E347-F347)</f>
      </c>
      <c r="H347" s="12">
        <f>MAX(0,C347-G347)</f>
      </c>
    </row>
    <row r="348" spans="1:8" x14ac:dyDescent="0.25">
      <c r="A348" s="10">
        <v>344</v>
      </c>
      <c r="B348" s="11">
        <f>EDATE(B347,1)</f>
      </c>
      <c r="C348" s="12">
        <f>H347</f>
      </c>
      <c r="D348" s="12">
        <f>IF(C348&lt;=0,0,MIN(Eingaben!$B$7,C348+F348))</f>
      </c>
      <c r="E348" s="12">
        <f>IF(AND(C348&gt;0,MONTH(B348)=1),MIN(Eingaben!$B$9,MAX(0,C348+F348-D348)),0)</f>
      </c>
      <c r="F348" s="12">
        <f>IF(C348&lt;=0,0,C348*Eingaben!$B$6/12)</f>
      </c>
      <c r="G348" s="12">
        <f>MAX(0,D348+E348-F348)</f>
      </c>
      <c r="H348" s="12">
        <f>MAX(0,C348-G348)</f>
      </c>
    </row>
    <row r="349" spans="1:8" x14ac:dyDescent="0.25">
      <c r="A349" s="10">
        <v>345</v>
      </c>
      <c r="B349" s="11">
        <f>EDATE(B348,1)</f>
      </c>
      <c r="C349" s="12">
        <f>H348</f>
      </c>
      <c r="D349" s="12">
        <f>IF(C349&lt;=0,0,MIN(Eingaben!$B$7,C349+F349))</f>
      </c>
      <c r="E349" s="12">
        <f>IF(AND(C349&gt;0,MONTH(B349)=1),MIN(Eingaben!$B$9,MAX(0,C349+F349-D349)),0)</f>
      </c>
      <c r="F349" s="12">
        <f>IF(C349&lt;=0,0,C349*Eingaben!$B$6/12)</f>
      </c>
      <c r="G349" s="12">
        <f>MAX(0,D349+E349-F349)</f>
      </c>
      <c r="H349" s="12">
        <f>MAX(0,C349-G349)</f>
      </c>
    </row>
    <row r="350" spans="1:8" x14ac:dyDescent="0.25">
      <c r="A350" s="10">
        <v>346</v>
      </c>
      <c r="B350" s="11">
        <f>EDATE(B349,1)</f>
      </c>
      <c r="C350" s="12">
        <f>H349</f>
      </c>
      <c r="D350" s="12">
        <f>IF(C350&lt;=0,0,MIN(Eingaben!$B$7,C350+F350))</f>
      </c>
      <c r="E350" s="12">
        <f>IF(AND(C350&gt;0,MONTH(B350)=1),MIN(Eingaben!$B$9,MAX(0,C350+F350-D350)),0)</f>
      </c>
      <c r="F350" s="12">
        <f>IF(C350&lt;=0,0,C350*Eingaben!$B$6/12)</f>
      </c>
      <c r="G350" s="12">
        <f>MAX(0,D350+E350-F350)</f>
      </c>
      <c r="H350" s="12">
        <f>MAX(0,C350-G350)</f>
      </c>
    </row>
    <row r="351" spans="1:8" x14ac:dyDescent="0.25">
      <c r="A351" s="10">
        <v>347</v>
      </c>
      <c r="B351" s="11">
        <f>EDATE(B350,1)</f>
      </c>
      <c r="C351" s="12">
        <f>H350</f>
      </c>
      <c r="D351" s="12">
        <f>IF(C351&lt;=0,0,MIN(Eingaben!$B$7,C351+F351))</f>
      </c>
      <c r="E351" s="12">
        <f>IF(AND(C351&gt;0,MONTH(B351)=1),MIN(Eingaben!$B$9,MAX(0,C351+F351-D351)),0)</f>
      </c>
      <c r="F351" s="12">
        <f>IF(C351&lt;=0,0,C351*Eingaben!$B$6/12)</f>
      </c>
      <c r="G351" s="12">
        <f>MAX(0,D351+E351-F351)</f>
      </c>
      <c r="H351" s="12">
        <f>MAX(0,C351-G351)</f>
      </c>
    </row>
    <row r="352" spans="1:8" x14ac:dyDescent="0.25">
      <c r="A352" s="10">
        <v>348</v>
      </c>
      <c r="B352" s="11">
        <f>EDATE(B351,1)</f>
      </c>
      <c r="C352" s="12">
        <f>H351</f>
      </c>
      <c r="D352" s="12">
        <f>IF(C352&lt;=0,0,MIN(Eingaben!$B$7,C352+F352))</f>
      </c>
      <c r="E352" s="12">
        <f>IF(AND(C352&gt;0,MONTH(B352)=1),MIN(Eingaben!$B$9,MAX(0,C352+F352-D352)),0)</f>
      </c>
      <c r="F352" s="12">
        <f>IF(C352&lt;=0,0,C352*Eingaben!$B$6/12)</f>
      </c>
      <c r="G352" s="12">
        <f>MAX(0,D352+E352-F352)</f>
      </c>
      <c r="H352" s="12">
        <f>MAX(0,C352-G352)</f>
      </c>
    </row>
    <row r="353" spans="1:8" x14ac:dyDescent="0.25">
      <c r="A353" s="10">
        <v>349</v>
      </c>
      <c r="B353" s="11">
        <f>EDATE(B352,1)</f>
      </c>
      <c r="C353" s="12">
        <f>H352</f>
      </c>
      <c r="D353" s="12">
        <f>IF(C353&lt;=0,0,MIN(Eingaben!$B$7,C353+F353))</f>
      </c>
      <c r="E353" s="12">
        <f>IF(AND(C353&gt;0,MONTH(B353)=1),MIN(Eingaben!$B$9,MAX(0,C353+F353-D353)),0)</f>
      </c>
      <c r="F353" s="12">
        <f>IF(C353&lt;=0,0,C353*Eingaben!$B$6/12)</f>
      </c>
      <c r="G353" s="12">
        <f>MAX(0,D353+E353-F353)</f>
      </c>
      <c r="H353" s="12">
        <f>MAX(0,C353-G353)</f>
      </c>
    </row>
    <row r="354" spans="1:8" x14ac:dyDescent="0.25">
      <c r="A354" s="10">
        <v>350</v>
      </c>
      <c r="B354" s="11">
        <f>EDATE(B353,1)</f>
      </c>
      <c r="C354" s="12">
        <f>H353</f>
      </c>
      <c r="D354" s="12">
        <f>IF(C354&lt;=0,0,MIN(Eingaben!$B$7,C354+F354))</f>
      </c>
      <c r="E354" s="12">
        <f>IF(AND(C354&gt;0,MONTH(B354)=1),MIN(Eingaben!$B$9,MAX(0,C354+F354-D354)),0)</f>
      </c>
      <c r="F354" s="12">
        <f>IF(C354&lt;=0,0,C354*Eingaben!$B$6/12)</f>
      </c>
      <c r="G354" s="12">
        <f>MAX(0,D354+E354-F354)</f>
      </c>
      <c r="H354" s="12">
        <f>MAX(0,C354-G354)</f>
      </c>
    </row>
    <row r="355" spans="1:8" x14ac:dyDescent="0.25">
      <c r="A355" s="10">
        <v>351</v>
      </c>
      <c r="B355" s="11">
        <f>EDATE(B354,1)</f>
      </c>
      <c r="C355" s="12">
        <f>H354</f>
      </c>
      <c r="D355" s="12">
        <f>IF(C355&lt;=0,0,MIN(Eingaben!$B$7,C355+F355))</f>
      </c>
      <c r="E355" s="12">
        <f>IF(AND(C355&gt;0,MONTH(B355)=1),MIN(Eingaben!$B$9,MAX(0,C355+F355-D355)),0)</f>
      </c>
      <c r="F355" s="12">
        <f>IF(C355&lt;=0,0,C355*Eingaben!$B$6/12)</f>
      </c>
      <c r="G355" s="12">
        <f>MAX(0,D355+E355-F355)</f>
      </c>
      <c r="H355" s="12">
        <f>MAX(0,C355-G355)</f>
      </c>
    </row>
    <row r="356" spans="1:8" x14ac:dyDescent="0.25">
      <c r="A356" s="10">
        <v>352</v>
      </c>
      <c r="B356" s="11">
        <f>EDATE(B355,1)</f>
      </c>
      <c r="C356" s="12">
        <f>H355</f>
      </c>
      <c r="D356" s="12">
        <f>IF(C356&lt;=0,0,MIN(Eingaben!$B$7,C356+F356))</f>
      </c>
      <c r="E356" s="12">
        <f>IF(AND(C356&gt;0,MONTH(B356)=1),MIN(Eingaben!$B$9,MAX(0,C356+F356-D356)),0)</f>
      </c>
      <c r="F356" s="12">
        <f>IF(C356&lt;=0,0,C356*Eingaben!$B$6/12)</f>
      </c>
      <c r="G356" s="12">
        <f>MAX(0,D356+E356-F356)</f>
      </c>
      <c r="H356" s="12">
        <f>MAX(0,C356-G356)</f>
      </c>
    </row>
    <row r="357" spans="1:8" x14ac:dyDescent="0.25">
      <c r="A357" s="10">
        <v>353</v>
      </c>
      <c r="B357" s="11">
        <f>EDATE(B356,1)</f>
      </c>
      <c r="C357" s="12">
        <f>H356</f>
      </c>
      <c r="D357" s="12">
        <f>IF(C357&lt;=0,0,MIN(Eingaben!$B$7,C357+F357))</f>
      </c>
      <c r="E357" s="12">
        <f>IF(AND(C357&gt;0,MONTH(B357)=1),MIN(Eingaben!$B$9,MAX(0,C357+F357-D357)),0)</f>
      </c>
      <c r="F357" s="12">
        <f>IF(C357&lt;=0,0,C357*Eingaben!$B$6/12)</f>
      </c>
      <c r="G357" s="12">
        <f>MAX(0,D357+E357-F357)</f>
      </c>
      <c r="H357" s="12">
        <f>MAX(0,C357-G357)</f>
      </c>
    </row>
    <row r="358" spans="1:8" x14ac:dyDescent="0.25">
      <c r="A358" s="10">
        <v>354</v>
      </c>
      <c r="B358" s="11">
        <f>EDATE(B357,1)</f>
      </c>
      <c r="C358" s="12">
        <f>H357</f>
      </c>
      <c r="D358" s="12">
        <f>IF(C358&lt;=0,0,MIN(Eingaben!$B$7,C358+F358))</f>
      </c>
      <c r="E358" s="12">
        <f>IF(AND(C358&gt;0,MONTH(B358)=1),MIN(Eingaben!$B$9,MAX(0,C358+F358-D358)),0)</f>
      </c>
      <c r="F358" s="12">
        <f>IF(C358&lt;=0,0,C358*Eingaben!$B$6/12)</f>
      </c>
      <c r="G358" s="12">
        <f>MAX(0,D358+E358-F358)</f>
      </c>
      <c r="H358" s="12">
        <f>MAX(0,C358-G358)</f>
      </c>
    </row>
    <row r="359" spans="1:8" x14ac:dyDescent="0.25">
      <c r="A359" s="10">
        <v>355</v>
      </c>
      <c r="B359" s="11">
        <f>EDATE(B358,1)</f>
      </c>
      <c r="C359" s="12">
        <f>H358</f>
      </c>
      <c r="D359" s="12">
        <f>IF(C359&lt;=0,0,MIN(Eingaben!$B$7,C359+F359))</f>
      </c>
      <c r="E359" s="12">
        <f>IF(AND(C359&gt;0,MONTH(B359)=1),MIN(Eingaben!$B$9,MAX(0,C359+F359-D359)),0)</f>
      </c>
      <c r="F359" s="12">
        <f>IF(C359&lt;=0,0,C359*Eingaben!$B$6/12)</f>
      </c>
      <c r="G359" s="12">
        <f>MAX(0,D359+E359-F359)</f>
      </c>
      <c r="H359" s="12">
        <f>MAX(0,C359-G359)</f>
      </c>
    </row>
    <row r="360" spans="1:8" x14ac:dyDescent="0.25">
      <c r="A360" s="10">
        <v>356</v>
      </c>
      <c r="B360" s="11">
        <f>EDATE(B359,1)</f>
      </c>
      <c r="C360" s="12">
        <f>H359</f>
      </c>
      <c r="D360" s="12">
        <f>IF(C360&lt;=0,0,MIN(Eingaben!$B$7,C360+F360))</f>
      </c>
      <c r="E360" s="12">
        <f>IF(AND(C360&gt;0,MONTH(B360)=1),MIN(Eingaben!$B$9,MAX(0,C360+F360-D360)),0)</f>
      </c>
      <c r="F360" s="12">
        <f>IF(C360&lt;=0,0,C360*Eingaben!$B$6/12)</f>
      </c>
      <c r="G360" s="12">
        <f>MAX(0,D360+E360-F360)</f>
      </c>
      <c r="H360" s="12">
        <f>MAX(0,C360-G360)</f>
      </c>
    </row>
    <row r="361" spans="1:8" x14ac:dyDescent="0.25">
      <c r="A361" s="10">
        <v>357</v>
      </c>
      <c r="B361" s="11">
        <f>EDATE(B360,1)</f>
      </c>
      <c r="C361" s="12">
        <f>H360</f>
      </c>
      <c r="D361" s="12">
        <f>IF(C361&lt;=0,0,MIN(Eingaben!$B$7,C361+F361))</f>
      </c>
      <c r="E361" s="12">
        <f>IF(AND(C361&gt;0,MONTH(B361)=1),MIN(Eingaben!$B$9,MAX(0,C361+F361-D361)),0)</f>
      </c>
      <c r="F361" s="12">
        <f>IF(C361&lt;=0,0,C361*Eingaben!$B$6/12)</f>
      </c>
      <c r="G361" s="12">
        <f>MAX(0,D361+E361-F361)</f>
      </c>
      <c r="H361" s="12">
        <f>MAX(0,C361-G361)</f>
      </c>
    </row>
    <row r="362" spans="1:8" x14ac:dyDescent="0.25">
      <c r="A362" s="10">
        <v>358</v>
      </c>
      <c r="B362" s="11">
        <f>EDATE(B361,1)</f>
      </c>
      <c r="C362" s="12">
        <f>H361</f>
      </c>
      <c r="D362" s="12">
        <f>IF(C362&lt;=0,0,MIN(Eingaben!$B$7,C362+F362))</f>
      </c>
      <c r="E362" s="12">
        <f>IF(AND(C362&gt;0,MONTH(B362)=1),MIN(Eingaben!$B$9,MAX(0,C362+F362-D362)),0)</f>
      </c>
      <c r="F362" s="12">
        <f>IF(C362&lt;=0,0,C362*Eingaben!$B$6/12)</f>
      </c>
      <c r="G362" s="12">
        <f>MAX(0,D362+E362-F362)</f>
      </c>
      <c r="H362" s="12">
        <f>MAX(0,C362-G362)</f>
      </c>
    </row>
    <row r="363" spans="1:8" x14ac:dyDescent="0.25">
      <c r="A363" s="10">
        <v>359</v>
      </c>
      <c r="B363" s="11">
        <f>EDATE(B362,1)</f>
      </c>
      <c r="C363" s="12">
        <f>H362</f>
      </c>
      <c r="D363" s="12">
        <f>IF(C363&lt;=0,0,MIN(Eingaben!$B$7,C363+F363))</f>
      </c>
      <c r="E363" s="12">
        <f>IF(AND(C363&gt;0,MONTH(B363)=1),MIN(Eingaben!$B$9,MAX(0,C363+F363-D363)),0)</f>
      </c>
      <c r="F363" s="12">
        <f>IF(C363&lt;=0,0,C363*Eingaben!$B$6/12)</f>
      </c>
      <c r="G363" s="12">
        <f>MAX(0,D363+E363-F363)</f>
      </c>
      <c r="H363" s="12">
        <f>MAX(0,C363-G363)</f>
      </c>
    </row>
    <row r="364" spans="1:8" x14ac:dyDescent="0.25">
      <c r="A364" s="10">
        <v>360</v>
      </c>
      <c r="B364" s="11">
        <f>EDATE(B363,1)</f>
      </c>
      <c r="C364" s="12">
        <f>H363</f>
      </c>
      <c r="D364" s="12">
        <f>IF(C364&lt;=0,0,MIN(Eingaben!$B$7,C364+F364))</f>
      </c>
      <c r="E364" s="12">
        <f>IF(AND(C364&gt;0,MONTH(B364)=1),MIN(Eingaben!$B$9,MAX(0,C364+F364-D364)),0)</f>
      </c>
      <c r="F364" s="12">
        <f>IF(C364&lt;=0,0,C364*Eingaben!$B$6/12)</f>
      </c>
      <c r="G364" s="12">
        <f>MAX(0,D364+E364-F364)</f>
      </c>
      <c r="H364" s="12">
        <f>MAX(0,C364-G364)</f>
      </c>
    </row>
  </sheetData>
  <autoFilter ref="A4:H364"/>
  <mergeCells count="2">
    <mergeCell ref="A1:H1"/>
    <mergeCell ref="A2:H2"/>
  </mergeCell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6B87"/>
    <pageSetUpPr fitToPage="1"/>
  </sheetPr>
  <dimension ref="A1:C9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35" customWidth="1"/>
    <col min="2" max="2" width="24" customWidth="1"/>
    <col min="3" max="3" width="54" customWidth="1"/>
  </cols>
  <sheetData>
    <row r="1" ht="34" customHeight="1" spans="1:3" x14ac:dyDescent="0.25">
      <c r="A1" s="1" t="s">
        <v>37</v>
      </c>
      <c r="B1" s="1"/>
      <c r="C1" s="1"/>
    </row>
    <row r="2" ht="30" customHeight="1" spans="1:3" x14ac:dyDescent="0.25">
      <c r="A2" s="2" t="s">
        <v>38</v>
      </c>
      <c r="B2" s="2"/>
      <c r="C2" s="2"/>
    </row>
    <row r="5" spans="1:3" x14ac:dyDescent="0.25">
      <c r="A5" t="s">
        <v>39</v>
      </c>
      <c r="B5" s="12">
        <f>SUM(Tilgungsplan!D5:D364)</f>
      </c>
      <c r="C5" t="s">
        <v>40</v>
      </c>
    </row>
    <row r="6" spans="1:3" x14ac:dyDescent="0.25">
      <c r="A6" t="s">
        <v>41</v>
      </c>
      <c r="B6" s="12">
        <f>SUM(Tilgungsplan!E5:E364)</f>
      </c>
      <c r="C6" t="s">
        <v>42</v>
      </c>
    </row>
    <row r="7" spans="1:3" x14ac:dyDescent="0.25">
      <c r="A7" t="s">
        <v>43</v>
      </c>
      <c r="B7" s="12">
        <f>SUM(Tilgungsplan!F5:F364)</f>
      </c>
      <c r="C7" t="s">
        <v>44</v>
      </c>
    </row>
    <row r="8" spans="1:3" x14ac:dyDescent="0.25">
      <c r="A8" t="s">
        <v>45</v>
      </c>
      <c r="B8" s="12">
        <f>Tilgungsplan!H364</f>
      </c>
      <c r="C8" t="s">
        <v>46</v>
      </c>
    </row>
    <row r="9" spans="1:3" x14ac:dyDescent="0.25">
      <c r="A9" t="s">
        <v>47</v>
      </c>
      <c r="B9" s="10">
        <f>IFERROR(MATCH(0,Tilgungsplan!H5:H364,0),"&gt; 360")</f>
      </c>
      <c r="C9" t="s">
        <v>48</v>
      </c>
    </row>
  </sheetData>
  <mergeCells count="2">
    <mergeCell ref="A1:C1"/>
    <mergeCell ref="A2:C2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Anleitung</vt:lpstr>
      <vt:lpstr>Eingaben</vt:lpstr>
      <vt:lpstr>Tilgungsplan</vt:lpstr>
      <vt:lpstr>Zusammenfassung</vt:lpstr>
    </vt:vector>
  </TitlesOfParts>
  <Company>Deutscher Rechner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Deutscher Rechner</dc:creator>
  <dc:title>Tilgungsplan</dc:title>
  <dc:subject>Kostenlose Arbeitsvorlage</dc:subject>
  <dc:description/>
  <cp:keywords>Vorlage, Deutschland, Deutscher Rechner</cp:keywords>
  <cp:category/>
  <cp:lastModifiedBy>Deutscher Rechner</cp:lastModifiedBy>
  <cp:lastPrinted>2026-09-13T00:00:00Z</cp:lastPrinted>
  <dcterms:created xsi:type="dcterms:W3CDTF">2026-09-13T00:00:00Z</dcterms:created>
  <dcterms:modified xsi:type="dcterms:W3CDTF">2026-09-13T00:00:00Z</dcterms:modified>
</cp:coreProperties>
</file>